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iago\Source\Repos\iSims\Web\File\"/>
    </mc:Choice>
  </mc:AlternateContent>
  <bookViews>
    <workbookView xWindow="0" yWindow="0" windowWidth="20490" windowHeight="7680"/>
  </bookViews>
  <sheets>
    <sheet name="Characteristic Data" sheetId="2" r:id="rId1"/>
    <sheet name="OSTS" sheetId="1" r:id="rId2"/>
  </sheets>
  <definedNames>
    <definedName name="_xlnm._FilterDatabase" localSheetId="1" hidden="1">OSTS!$B$4:$AI$130</definedName>
    <definedName name="_xlnm.Print_Area" localSheetId="1">OSTS!$B$4:$AI$130</definedName>
    <definedName name="_xlnm.Print_Titles" localSheetId="1">OSTS!$4:$4</definedName>
  </definedName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2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2" i="2"/>
  <c r="B8" i="2" l="1"/>
  <c r="C8" i="2"/>
  <c r="D8" i="2"/>
  <c r="E8" i="2"/>
  <c r="F8" i="2"/>
  <c r="J8" i="2"/>
  <c r="N8" i="2"/>
  <c r="Q8" i="2"/>
  <c r="Z8" i="2"/>
  <c r="AA8" i="2"/>
  <c r="AB8" i="2"/>
  <c r="AE8" i="2"/>
  <c r="B9" i="2"/>
  <c r="C9" i="2"/>
  <c r="D9" i="2"/>
  <c r="E9" i="2"/>
  <c r="F9" i="2"/>
  <c r="J9" i="2"/>
  <c r="N9" i="2"/>
  <c r="Q9" i="2"/>
  <c r="Z9" i="2"/>
  <c r="AA9" i="2"/>
  <c r="AB9" i="2"/>
  <c r="AE9" i="2"/>
  <c r="B10" i="2"/>
  <c r="C10" i="2"/>
  <c r="D10" i="2"/>
  <c r="E10" i="2"/>
  <c r="F10" i="2"/>
  <c r="J10" i="2"/>
  <c r="N10" i="2"/>
  <c r="Q10" i="2"/>
  <c r="Z10" i="2"/>
  <c r="AA10" i="2"/>
  <c r="AB10" i="2"/>
  <c r="AE10" i="2"/>
  <c r="B11" i="2"/>
  <c r="C11" i="2"/>
  <c r="D11" i="2"/>
  <c r="E11" i="2"/>
  <c r="F11" i="2"/>
  <c r="J11" i="2"/>
  <c r="N11" i="2"/>
  <c r="Q11" i="2"/>
  <c r="Z11" i="2"/>
  <c r="AA11" i="2"/>
  <c r="AB11" i="2"/>
  <c r="AE11" i="2"/>
  <c r="B12" i="2"/>
  <c r="C12" i="2"/>
  <c r="D12" i="2"/>
  <c r="E12" i="2"/>
  <c r="F12" i="2"/>
  <c r="J12" i="2"/>
  <c r="N12" i="2"/>
  <c r="Q12" i="2"/>
  <c r="Z12" i="2"/>
  <c r="AA12" i="2"/>
  <c r="AB12" i="2"/>
  <c r="AE12" i="2"/>
  <c r="B13" i="2"/>
  <c r="C13" i="2"/>
  <c r="D13" i="2"/>
  <c r="E13" i="2"/>
  <c r="F13" i="2"/>
  <c r="J13" i="2"/>
  <c r="N13" i="2"/>
  <c r="Q13" i="2"/>
  <c r="Z13" i="2"/>
  <c r="AA13" i="2"/>
  <c r="AB13" i="2"/>
  <c r="AE13" i="2"/>
  <c r="B14" i="2"/>
  <c r="C14" i="2"/>
  <c r="D14" i="2"/>
  <c r="E14" i="2"/>
  <c r="F14" i="2"/>
  <c r="J14" i="2"/>
  <c r="N14" i="2"/>
  <c r="Q14" i="2"/>
  <c r="Z14" i="2"/>
  <c r="AA14" i="2"/>
  <c r="AB14" i="2"/>
  <c r="AE14" i="2"/>
  <c r="B15" i="2"/>
  <c r="C15" i="2"/>
  <c r="D15" i="2"/>
  <c r="E15" i="2"/>
  <c r="F15" i="2"/>
  <c r="J15" i="2"/>
  <c r="N15" i="2"/>
  <c r="Q15" i="2"/>
  <c r="Z15" i="2"/>
  <c r="AA15" i="2"/>
  <c r="AB15" i="2"/>
  <c r="AE15" i="2"/>
  <c r="B16" i="2"/>
  <c r="C16" i="2"/>
  <c r="D16" i="2"/>
  <c r="E16" i="2"/>
  <c r="F16" i="2"/>
  <c r="J16" i="2"/>
  <c r="N16" i="2"/>
  <c r="Q16" i="2"/>
  <c r="Z16" i="2"/>
  <c r="AA16" i="2"/>
  <c r="AB16" i="2"/>
  <c r="AE16" i="2"/>
  <c r="B17" i="2"/>
  <c r="C17" i="2"/>
  <c r="D17" i="2"/>
  <c r="E17" i="2"/>
  <c r="F17" i="2"/>
  <c r="J17" i="2"/>
  <c r="N17" i="2"/>
  <c r="Q17" i="2"/>
  <c r="Z17" i="2"/>
  <c r="AA17" i="2"/>
  <c r="AB17" i="2"/>
  <c r="AE17" i="2"/>
  <c r="B18" i="2"/>
  <c r="C18" i="2"/>
  <c r="D18" i="2"/>
  <c r="E18" i="2"/>
  <c r="F18" i="2"/>
  <c r="J18" i="2"/>
  <c r="N18" i="2"/>
  <c r="Q18" i="2"/>
  <c r="Z18" i="2"/>
  <c r="AA18" i="2"/>
  <c r="AB18" i="2"/>
  <c r="AE18" i="2"/>
  <c r="B19" i="2"/>
  <c r="C19" i="2"/>
  <c r="D19" i="2"/>
  <c r="E19" i="2"/>
  <c r="F19" i="2"/>
  <c r="J19" i="2"/>
  <c r="N19" i="2"/>
  <c r="Q19" i="2"/>
  <c r="Z19" i="2"/>
  <c r="AA19" i="2"/>
  <c r="AB19" i="2"/>
  <c r="AE19" i="2"/>
  <c r="B20" i="2"/>
  <c r="C20" i="2"/>
  <c r="D20" i="2"/>
  <c r="E20" i="2"/>
  <c r="F20" i="2"/>
  <c r="J20" i="2"/>
  <c r="N20" i="2"/>
  <c r="Q20" i="2"/>
  <c r="Z20" i="2"/>
  <c r="AA20" i="2"/>
  <c r="AB20" i="2"/>
  <c r="AE20" i="2"/>
  <c r="B21" i="2"/>
  <c r="C21" i="2"/>
  <c r="D21" i="2"/>
  <c r="E21" i="2"/>
  <c r="F21" i="2"/>
  <c r="J21" i="2"/>
  <c r="N21" i="2"/>
  <c r="Q21" i="2"/>
  <c r="Z21" i="2"/>
  <c r="AA21" i="2"/>
  <c r="AB21" i="2"/>
  <c r="AE21" i="2"/>
  <c r="B22" i="2"/>
  <c r="C22" i="2"/>
  <c r="D22" i="2"/>
  <c r="E22" i="2"/>
  <c r="F22" i="2"/>
  <c r="J22" i="2"/>
  <c r="N22" i="2"/>
  <c r="Q22" i="2"/>
  <c r="Z22" i="2"/>
  <c r="AA22" i="2"/>
  <c r="AB22" i="2"/>
  <c r="AE22" i="2"/>
  <c r="B23" i="2"/>
  <c r="C23" i="2"/>
  <c r="D23" i="2"/>
  <c r="E23" i="2"/>
  <c r="F23" i="2"/>
  <c r="J23" i="2"/>
  <c r="N23" i="2"/>
  <c r="Q23" i="2"/>
  <c r="Z23" i="2"/>
  <c r="AA23" i="2"/>
  <c r="AB23" i="2"/>
  <c r="AE23" i="2"/>
  <c r="B24" i="2"/>
  <c r="C24" i="2"/>
  <c r="D24" i="2"/>
  <c r="E24" i="2"/>
  <c r="F24" i="2"/>
  <c r="J24" i="2"/>
  <c r="N24" i="2"/>
  <c r="Q24" i="2"/>
  <c r="Z24" i="2"/>
  <c r="AA24" i="2"/>
  <c r="AB24" i="2"/>
  <c r="AE24" i="2"/>
  <c r="B25" i="2"/>
  <c r="C25" i="2"/>
  <c r="D25" i="2"/>
  <c r="E25" i="2"/>
  <c r="F25" i="2"/>
  <c r="J25" i="2"/>
  <c r="N25" i="2"/>
  <c r="Q25" i="2"/>
  <c r="Z25" i="2"/>
  <c r="AA25" i="2"/>
  <c r="AB25" i="2"/>
  <c r="AE25" i="2"/>
  <c r="B26" i="2"/>
  <c r="C26" i="2"/>
  <c r="D26" i="2"/>
  <c r="E26" i="2"/>
  <c r="F26" i="2"/>
  <c r="J26" i="2"/>
  <c r="N26" i="2"/>
  <c r="Q26" i="2"/>
  <c r="Z26" i="2"/>
  <c r="AA26" i="2"/>
  <c r="AB26" i="2"/>
  <c r="AE26" i="2"/>
  <c r="B27" i="2"/>
  <c r="C27" i="2"/>
  <c r="D27" i="2"/>
  <c r="E27" i="2"/>
  <c r="F27" i="2"/>
  <c r="J27" i="2"/>
  <c r="N27" i="2"/>
  <c r="Q27" i="2"/>
  <c r="Z27" i="2"/>
  <c r="AA27" i="2"/>
  <c r="AB27" i="2"/>
  <c r="AE27" i="2"/>
  <c r="B28" i="2"/>
  <c r="C28" i="2"/>
  <c r="D28" i="2"/>
  <c r="E28" i="2"/>
  <c r="F28" i="2"/>
  <c r="J28" i="2"/>
  <c r="N28" i="2"/>
  <c r="Q28" i="2"/>
  <c r="Z28" i="2"/>
  <c r="AA28" i="2"/>
  <c r="AB28" i="2"/>
  <c r="AE28" i="2"/>
  <c r="B29" i="2"/>
  <c r="C29" i="2"/>
  <c r="D29" i="2"/>
  <c r="E29" i="2"/>
  <c r="F29" i="2"/>
  <c r="J29" i="2"/>
  <c r="N29" i="2"/>
  <c r="Q29" i="2"/>
  <c r="Z29" i="2"/>
  <c r="AA29" i="2"/>
  <c r="AB29" i="2"/>
  <c r="AE29" i="2"/>
  <c r="B30" i="2"/>
  <c r="C30" i="2"/>
  <c r="D30" i="2"/>
  <c r="E30" i="2"/>
  <c r="F30" i="2"/>
  <c r="J30" i="2"/>
  <c r="N30" i="2"/>
  <c r="Q30" i="2"/>
  <c r="Z30" i="2"/>
  <c r="AA30" i="2"/>
  <c r="AB30" i="2"/>
  <c r="AE30" i="2"/>
  <c r="B31" i="2"/>
  <c r="C31" i="2"/>
  <c r="D31" i="2"/>
  <c r="E31" i="2"/>
  <c r="F31" i="2"/>
  <c r="J31" i="2"/>
  <c r="N31" i="2"/>
  <c r="Q31" i="2"/>
  <c r="Z31" i="2"/>
  <c r="AA31" i="2"/>
  <c r="AB31" i="2"/>
  <c r="AE31" i="2"/>
  <c r="B32" i="2"/>
  <c r="C32" i="2"/>
  <c r="D32" i="2"/>
  <c r="E32" i="2"/>
  <c r="F32" i="2"/>
  <c r="J32" i="2"/>
  <c r="N32" i="2"/>
  <c r="Q32" i="2"/>
  <c r="Z32" i="2"/>
  <c r="AA32" i="2"/>
  <c r="AB32" i="2"/>
  <c r="AE32" i="2"/>
  <c r="B33" i="2"/>
  <c r="C33" i="2"/>
  <c r="D33" i="2"/>
  <c r="E33" i="2"/>
  <c r="F33" i="2"/>
  <c r="J33" i="2"/>
  <c r="N33" i="2"/>
  <c r="Q33" i="2"/>
  <c r="Z33" i="2"/>
  <c r="AA33" i="2"/>
  <c r="AB33" i="2"/>
  <c r="AE33" i="2"/>
  <c r="B34" i="2"/>
  <c r="C34" i="2"/>
  <c r="D34" i="2"/>
  <c r="E34" i="2"/>
  <c r="F34" i="2"/>
  <c r="J34" i="2"/>
  <c r="N34" i="2"/>
  <c r="Q34" i="2"/>
  <c r="Z34" i="2"/>
  <c r="AA34" i="2"/>
  <c r="AB34" i="2"/>
  <c r="AE34" i="2"/>
  <c r="B35" i="2"/>
  <c r="C35" i="2"/>
  <c r="D35" i="2"/>
  <c r="E35" i="2"/>
  <c r="F35" i="2"/>
  <c r="J35" i="2"/>
  <c r="N35" i="2"/>
  <c r="Q35" i="2"/>
  <c r="Z35" i="2"/>
  <c r="AA35" i="2"/>
  <c r="AB35" i="2"/>
  <c r="AE35" i="2"/>
  <c r="B36" i="2"/>
  <c r="C36" i="2"/>
  <c r="D36" i="2"/>
  <c r="E36" i="2"/>
  <c r="F36" i="2"/>
  <c r="J36" i="2"/>
  <c r="N36" i="2"/>
  <c r="Q36" i="2"/>
  <c r="Z36" i="2"/>
  <c r="AA36" i="2"/>
  <c r="AB36" i="2"/>
  <c r="AE36" i="2"/>
  <c r="B37" i="2"/>
  <c r="C37" i="2"/>
  <c r="D37" i="2"/>
  <c r="E37" i="2"/>
  <c r="F37" i="2"/>
  <c r="J37" i="2"/>
  <c r="N37" i="2"/>
  <c r="Q37" i="2"/>
  <c r="Z37" i="2"/>
  <c r="AA37" i="2"/>
  <c r="AB37" i="2"/>
  <c r="AE37" i="2"/>
  <c r="B38" i="2"/>
  <c r="C38" i="2"/>
  <c r="D38" i="2"/>
  <c r="E38" i="2"/>
  <c r="F38" i="2"/>
  <c r="J38" i="2"/>
  <c r="N38" i="2"/>
  <c r="Q38" i="2"/>
  <c r="Z38" i="2"/>
  <c r="AA38" i="2"/>
  <c r="AB38" i="2"/>
  <c r="AE38" i="2"/>
  <c r="B39" i="2"/>
  <c r="C39" i="2"/>
  <c r="D39" i="2"/>
  <c r="E39" i="2"/>
  <c r="F39" i="2"/>
  <c r="J39" i="2"/>
  <c r="N39" i="2"/>
  <c r="Q39" i="2"/>
  <c r="Z39" i="2"/>
  <c r="AA39" i="2"/>
  <c r="AB39" i="2"/>
  <c r="AE39" i="2"/>
  <c r="B40" i="2"/>
  <c r="C40" i="2"/>
  <c r="D40" i="2"/>
  <c r="E40" i="2"/>
  <c r="F40" i="2"/>
  <c r="J40" i="2"/>
  <c r="N40" i="2"/>
  <c r="Q40" i="2"/>
  <c r="Z40" i="2"/>
  <c r="AA40" i="2"/>
  <c r="AB40" i="2"/>
  <c r="AE40" i="2"/>
  <c r="B41" i="2"/>
  <c r="C41" i="2"/>
  <c r="D41" i="2"/>
  <c r="E41" i="2"/>
  <c r="F41" i="2"/>
  <c r="J41" i="2"/>
  <c r="N41" i="2"/>
  <c r="Q41" i="2"/>
  <c r="Z41" i="2"/>
  <c r="AA41" i="2"/>
  <c r="AB41" i="2"/>
  <c r="AE41" i="2"/>
  <c r="B42" i="2"/>
  <c r="C42" i="2"/>
  <c r="D42" i="2"/>
  <c r="E42" i="2"/>
  <c r="F42" i="2"/>
  <c r="J42" i="2"/>
  <c r="N42" i="2"/>
  <c r="Q42" i="2"/>
  <c r="Z42" i="2"/>
  <c r="AA42" i="2"/>
  <c r="AB42" i="2"/>
  <c r="AE42" i="2"/>
  <c r="B43" i="2"/>
  <c r="C43" i="2"/>
  <c r="D43" i="2"/>
  <c r="E43" i="2"/>
  <c r="F43" i="2"/>
  <c r="J43" i="2"/>
  <c r="N43" i="2"/>
  <c r="Q43" i="2"/>
  <c r="Z43" i="2"/>
  <c r="AA43" i="2"/>
  <c r="AB43" i="2"/>
  <c r="AE43" i="2"/>
  <c r="B44" i="2"/>
  <c r="C44" i="2"/>
  <c r="D44" i="2"/>
  <c r="E44" i="2"/>
  <c r="F44" i="2"/>
  <c r="J44" i="2"/>
  <c r="N44" i="2"/>
  <c r="Q44" i="2"/>
  <c r="Z44" i="2"/>
  <c r="AA44" i="2"/>
  <c r="AB44" i="2"/>
  <c r="AE44" i="2"/>
  <c r="B45" i="2"/>
  <c r="C45" i="2"/>
  <c r="D45" i="2"/>
  <c r="E45" i="2"/>
  <c r="F45" i="2"/>
  <c r="J45" i="2"/>
  <c r="N45" i="2"/>
  <c r="Q45" i="2"/>
  <c r="Z45" i="2"/>
  <c r="AA45" i="2"/>
  <c r="AB45" i="2"/>
  <c r="AE45" i="2"/>
  <c r="B46" i="2"/>
  <c r="C46" i="2"/>
  <c r="D46" i="2"/>
  <c r="E46" i="2"/>
  <c r="F46" i="2"/>
  <c r="J46" i="2"/>
  <c r="N46" i="2"/>
  <c r="Q46" i="2"/>
  <c r="Z46" i="2"/>
  <c r="AA46" i="2"/>
  <c r="AB46" i="2"/>
  <c r="AE46" i="2"/>
  <c r="B47" i="2"/>
  <c r="C47" i="2"/>
  <c r="D47" i="2"/>
  <c r="E47" i="2"/>
  <c r="F47" i="2"/>
  <c r="J47" i="2"/>
  <c r="N47" i="2"/>
  <c r="Q47" i="2"/>
  <c r="Z47" i="2"/>
  <c r="AA47" i="2"/>
  <c r="AB47" i="2"/>
  <c r="AE47" i="2"/>
  <c r="B48" i="2"/>
  <c r="C48" i="2"/>
  <c r="D48" i="2"/>
  <c r="E48" i="2"/>
  <c r="F48" i="2"/>
  <c r="J48" i="2"/>
  <c r="N48" i="2"/>
  <c r="Q48" i="2"/>
  <c r="Z48" i="2"/>
  <c r="AA48" i="2"/>
  <c r="AB48" i="2"/>
  <c r="AE48" i="2"/>
  <c r="B49" i="2"/>
  <c r="C49" i="2"/>
  <c r="D49" i="2"/>
  <c r="E49" i="2"/>
  <c r="F49" i="2"/>
  <c r="J49" i="2"/>
  <c r="N49" i="2"/>
  <c r="Q49" i="2"/>
  <c r="Z49" i="2"/>
  <c r="AA49" i="2"/>
  <c r="AB49" i="2"/>
  <c r="AE49" i="2"/>
  <c r="B50" i="2"/>
  <c r="C50" i="2"/>
  <c r="D50" i="2"/>
  <c r="E50" i="2"/>
  <c r="F50" i="2"/>
  <c r="J50" i="2"/>
  <c r="N50" i="2"/>
  <c r="Q50" i="2"/>
  <c r="Z50" i="2"/>
  <c r="AA50" i="2"/>
  <c r="AB50" i="2"/>
  <c r="AE50" i="2"/>
  <c r="B51" i="2"/>
  <c r="C51" i="2"/>
  <c r="D51" i="2"/>
  <c r="E51" i="2"/>
  <c r="F51" i="2"/>
  <c r="J51" i="2"/>
  <c r="N51" i="2"/>
  <c r="Q51" i="2"/>
  <c r="Z51" i="2"/>
  <c r="AA51" i="2"/>
  <c r="AB51" i="2"/>
  <c r="AE51" i="2"/>
  <c r="B52" i="2"/>
  <c r="C52" i="2"/>
  <c r="D52" i="2"/>
  <c r="E52" i="2"/>
  <c r="F52" i="2"/>
  <c r="J52" i="2"/>
  <c r="N52" i="2"/>
  <c r="Q52" i="2"/>
  <c r="Z52" i="2"/>
  <c r="AA52" i="2"/>
  <c r="AB52" i="2"/>
  <c r="AE52" i="2"/>
  <c r="B53" i="2"/>
  <c r="C53" i="2"/>
  <c r="D53" i="2"/>
  <c r="E53" i="2"/>
  <c r="F53" i="2"/>
  <c r="J53" i="2"/>
  <c r="N53" i="2"/>
  <c r="Q53" i="2"/>
  <c r="Z53" i="2"/>
  <c r="AA53" i="2"/>
  <c r="AB53" i="2"/>
  <c r="AE53" i="2"/>
  <c r="B54" i="2"/>
  <c r="C54" i="2"/>
  <c r="D54" i="2"/>
  <c r="E54" i="2"/>
  <c r="F54" i="2"/>
  <c r="J54" i="2"/>
  <c r="N54" i="2"/>
  <c r="Q54" i="2"/>
  <c r="Z54" i="2"/>
  <c r="AA54" i="2"/>
  <c r="AB54" i="2"/>
  <c r="AE54" i="2"/>
  <c r="B55" i="2"/>
  <c r="C55" i="2"/>
  <c r="D55" i="2"/>
  <c r="E55" i="2"/>
  <c r="F55" i="2"/>
  <c r="J55" i="2"/>
  <c r="N55" i="2"/>
  <c r="Q55" i="2"/>
  <c r="Z55" i="2"/>
  <c r="AA55" i="2"/>
  <c r="AB55" i="2"/>
  <c r="AE55" i="2"/>
  <c r="B56" i="2"/>
  <c r="C56" i="2"/>
  <c r="D56" i="2"/>
  <c r="E56" i="2"/>
  <c r="F56" i="2"/>
  <c r="J56" i="2"/>
  <c r="N56" i="2"/>
  <c r="Q56" i="2"/>
  <c r="Z56" i="2"/>
  <c r="AA56" i="2"/>
  <c r="AB56" i="2"/>
  <c r="AE56" i="2"/>
  <c r="B57" i="2"/>
  <c r="C57" i="2"/>
  <c r="D57" i="2"/>
  <c r="E57" i="2"/>
  <c r="F57" i="2"/>
  <c r="J57" i="2"/>
  <c r="N57" i="2"/>
  <c r="Q57" i="2"/>
  <c r="Z57" i="2"/>
  <c r="AA57" i="2"/>
  <c r="AB57" i="2"/>
  <c r="AE57" i="2"/>
  <c r="B58" i="2"/>
  <c r="C58" i="2"/>
  <c r="D58" i="2"/>
  <c r="E58" i="2"/>
  <c r="F58" i="2"/>
  <c r="J58" i="2"/>
  <c r="N58" i="2"/>
  <c r="Q58" i="2"/>
  <c r="Z58" i="2"/>
  <c r="AA58" i="2"/>
  <c r="AB58" i="2"/>
  <c r="AE58" i="2"/>
  <c r="B59" i="2"/>
  <c r="C59" i="2"/>
  <c r="D59" i="2"/>
  <c r="E59" i="2"/>
  <c r="F59" i="2"/>
  <c r="J59" i="2"/>
  <c r="N59" i="2"/>
  <c r="Q59" i="2"/>
  <c r="Z59" i="2"/>
  <c r="AA59" i="2"/>
  <c r="AB59" i="2"/>
  <c r="AE59" i="2"/>
  <c r="B60" i="2"/>
  <c r="C60" i="2"/>
  <c r="D60" i="2"/>
  <c r="E60" i="2"/>
  <c r="F60" i="2"/>
  <c r="J60" i="2"/>
  <c r="N60" i="2"/>
  <c r="Q60" i="2"/>
  <c r="Z60" i="2"/>
  <c r="AA60" i="2"/>
  <c r="AB60" i="2"/>
  <c r="AE60" i="2"/>
  <c r="B61" i="2"/>
  <c r="C61" i="2"/>
  <c r="D61" i="2"/>
  <c r="E61" i="2"/>
  <c r="F61" i="2"/>
  <c r="J61" i="2"/>
  <c r="N61" i="2"/>
  <c r="Q61" i="2"/>
  <c r="Z61" i="2"/>
  <c r="AA61" i="2"/>
  <c r="AB61" i="2"/>
  <c r="AE61" i="2"/>
  <c r="B62" i="2"/>
  <c r="C62" i="2"/>
  <c r="D62" i="2"/>
  <c r="E62" i="2"/>
  <c r="F62" i="2"/>
  <c r="J62" i="2"/>
  <c r="N62" i="2"/>
  <c r="Q62" i="2"/>
  <c r="Z62" i="2"/>
  <c r="AA62" i="2"/>
  <c r="AB62" i="2"/>
  <c r="AE62" i="2"/>
  <c r="B63" i="2"/>
  <c r="C63" i="2"/>
  <c r="D63" i="2"/>
  <c r="E63" i="2"/>
  <c r="F63" i="2"/>
  <c r="J63" i="2"/>
  <c r="N63" i="2"/>
  <c r="Q63" i="2"/>
  <c r="Z63" i="2"/>
  <c r="AA63" i="2"/>
  <c r="AB63" i="2"/>
  <c r="AE63" i="2"/>
  <c r="B64" i="2"/>
  <c r="C64" i="2"/>
  <c r="D64" i="2"/>
  <c r="E64" i="2"/>
  <c r="F64" i="2"/>
  <c r="J64" i="2"/>
  <c r="N64" i="2"/>
  <c r="Q64" i="2"/>
  <c r="Z64" i="2"/>
  <c r="AA64" i="2"/>
  <c r="AB64" i="2"/>
  <c r="AE64" i="2"/>
  <c r="B65" i="2"/>
  <c r="C65" i="2"/>
  <c r="D65" i="2"/>
  <c r="E65" i="2"/>
  <c r="F65" i="2"/>
  <c r="J65" i="2"/>
  <c r="N65" i="2"/>
  <c r="Q65" i="2"/>
  <c r="Z65" i="2"/>
  <c r="AA65" i="2"/>
  <c r="AB65" i="2"/>
  <c r="AE65" i="2"/>
  <c r="B66" i="2"/>
  <c r="C66" i="2"/>
  <c r="D66" i="2"/>
  <c r="E66" i="2"/>
  <c r="F66" i="2"/>
  <c r="J66" i="2"/>
  <c r="N66" i="2"/>
  <c r="Q66" i="2"/>
  <c r="Z66" i="2"/>
  <c r="AA66" i="2"/>
  <c r="AB66" i="2"/>
  <c r="AE66" i="2"/>
  <c r="B67" i="2"/>
  <c r="C67" i="2"/>
  <c r="D67" i="2"/>
  <c r="E67" i="2"/>
  <c r="F67" i="2"/>
  <c r="J67" i="2"/>
  <c r="N67" i="2"/>
  <c r="Q67" i="2"/>
  <c r="Z67" i="2"/>
  <c r="AA67" i="2"/>
  <c r="AB67" i="2"/>
  <c r="AE67" i="2"/>
  <c r="B68" i="2"/>
  <c r="C68" i="2"/>
  <c r="D68" i="2"/>
  <c r="E68" i="2"/>
  <c r="F68" i="2"/>
  <c r="J68" i="2"/>
  <c r="N68" i="2"/>
  <c r="Q68" i="2"/>
  <c r="Z68" i="2"/>
  <c r="AA68" i="2"/>
  <c r="AB68" i="2"/>
  <c r="AE68" i="2"/>
  <c r="B69" i="2"/>
  <c r="C69" i="2"/>
  <c r="D69" i="2"/>
  <c r="E69" i="2"/>
  <c r="F69" i="2"/>
  <c r="J69" i="2"/>
  <c r="N69" i="2"/>
  <c r="Q69" i="2"/>
  <c r="Z69" i="2"/>
  <c r="AA69" i="2"/>
  <c r="AB69" i="2"/>
  <c r="AE69" i="2"/>
  <c r="B70" i="2"/>
  <c r="C70" i="2"/>
  <c r="D70" i="2"/>
  <c r="E70" i="2"/>
  <c r="F70" i="2"/>
  <c r="J70" i="2"/>
  <c r="N70" i="2"/>
  <c r="Q70" i="2"/>
  <c r="Z70" i="2"/>
  <c r="AA70" i="2"/>
  <c r="AB70" i="2"/>
  <c r="AE70" i="2"/>
  <c r="B71" i="2"/>
  <c r="C71" i="2"/>
  <c r="D71" i="2"/>
  <c r="E71" i="2"/>
  <c r="F71" i="2"/>
  <c r="J71" i="2"/>
  <c r="N71" i="2"/>
  <c r="Q71" i="2"/>
  <c r="Z71" i="2"/>
  <c r="AA71" i="2"/>
  <c r="AB71" i="2"/>
  <c r="AE71" i="2"/>
  <c r="B72" i="2"/>
  <c r="C72" i="2"/>
  <c r="D72" i="2"/>
  <c r="E72" i="2"/>
  <c r="F72" i="2"/>
  <c r="J72" i="2"/>
  <c r="N72" i="2"/>
  <c r="Q72" i="2"/>
  <c r="Z72" i="2"/>
  <c r="AA72" i="2"/>
  <c r="AB72" i="2"/>
  <c r="AE72" i="2"/>
  <c r="B73" i="2"/>
  <c r="C73" i="2"/>
  <c r="D73" i="2"/>
  <c r="E73" i="2"/>
  <c r="F73" i="2"/>
  <c r="J73" i="2"/>
  <c r="N73" i="2"/>
  <c r="Q73" i="2"/>
  <c r="Z73" i="2"/>
  <c r="AA73" i="2"/>
  <c r="AB73" i="2"/>
  <c r="AE73" i="2"/>
  <c r="B74" i="2"/>
  <c r="C74" i="2"/>
  <c r="D74" i="2"/>
  <c r="E74" i="2"/>
  <c r="F74" i="2"/>
  <c r="J74" i="2"/>
  <c r="N74" i="2"/>
  <c r="Q74" i="2"/>
  <c r="Z74" i="2"/>
  <c r="AA74" i="2"/>
  <c r="AB74" i="2"/>
  <c r="AE74" i="2"/>
  <c r="B75" i="2"/>
  <c r="C75" i="2"/>
  <c r="D75" i="2"/>
  <c r="E75" i="2"/>
  <c r="F75" i="2"/>
  <c r="J75" i="2"/>
  <c r="N75" i="2"/>
  <c r="Q75" i="2"/>
  <c r="Z75" i="2"/>
  <c r="AA75" i="2"/>
  <c r="AB75" i="2"/>
  <c r="AE75" i="2"/>
  <c r="B76" i="2"/>
  <c r="C76" i="2"/>
  <c r="D76" i="2"/>
  <c r="E76" i="2"/>
  <c r="F76" i="2"/>
  <c r="J76" i="2"/>
  <c r="N76" i="2"/>
  <c r="Q76" i="2"/>
  <c r="Z76" i="2"/>
  <c r="AA76" i="2"/>
  <c r="AB76" i="2"/>
  <c r="AE76" i="2"/>
  <c r="B77" i="2"/>
  <c r="C77" i="2"/>
  <c r="D77" i="2"/>
  <c r="E77" i="2"/>
  <c r="F77" i="2"/>
  <c r="J77" i="2"/>
  <c r="N77" i="2"/>
  <c r="Q77" i="2"/>
  <c r="Z77" i="2"/>
  <c r="AA77" i="2"/>
  <c r="AB77" i="2"/>
  <c r="AE77" i="2"/>
  <c r="B78" i="2"/>
  <c r="C78" i="2"/>
  <c r="D78" i="2"/>
  <c r="E78" i="2"/>
  <c r="F78" i="2"/>
  <c r="J78" i="2"/>
  <c r="N78" i="2"/>
  <c r="Q78" i="2"/>
  <c r="Z78" i="2"/>
  <c r="AA78" i="2"/>
  <c r="AB78" i="2"/>
  <c r="AE78" i="2"/>
  <c r="B79" i="2"/>
  <c r="C79" i="2"/>
  <c r="D79" i="2"/>
  <c r="E79" i="2"/>
  <c r="F79" i="2"/>
  <c r="J79" i="2"/>
  <c r="N79" i="2"/>
  <c r="Q79" i="2"/>
  <c r="Z79" i="2"/>
  <c r="AA79" i="2"/>
  <c r="AB79" i="2"/>
  <c r="AE79" i="2"/>
  <c r="B80" i="2"/>
  <c r="C80" i="2"/>
  <c r="D80" i="2"/>
  <c r="E80" i="2"/>
  <c r="F80" i="2"/>
  <c r="J80" i="2"/>
  <c r="N80" i="2"/>
  <c r="Q80" i="2"/>
  <c r="Z80" i="2"/>
  <c r="AA80" i="2"/>
  <c r="AB80" i="2"/>
  <c r="AE80" i="2"/>
  <c r="B81" i="2"/>
  <c r="C81" i="2"/>
  <c r="D81" i="2"/>
  <c r="E81" i="2"/>
  <c r="F81" i="2"/>
  <c r="J81" i="2"/>
  <c r="N81" i="2"/>
  <c r="Q81" i="2"/>
  <c r="Z81" i="2"/>
  <c r="AA81" i="2"/>
  <c r="AB81" i="2"/>
  <c r="AE81" i="2"/>
  <c r="B82" i="2"/>
  <c r="C82" i="2"/>
  <c r="D82" i="2"/>
  <c r="E82" i="2"/>
  <c r="F82" i="2"/>
  <c r="J82" i="2"/>
  <c r="N82" i="2"/>
  <c r="Q82" i="2"/>
  <c r="Z82" i="2"/>
  <c r="AA82" i="2"/>
  <c r="AB82" i="2"/>
  <c r="AE82" i="2"/>
  <c r="B83" i="2"/>
  <c r="C83" i="2"/>
  <c r="D83" i="2"/>
  <c r="E83" i="2"/>
  <c r="F83" i="2"/>
  <c r="J83" i="2"/>
  <c r="N83" i="2"/>
  <c r="Q83" i="2"/>
  <c r="Z83" i="2"/>
  <c r="AA83" i="2"/>
  <c r="AB83" i="2"/>
  <c r="AE83" i="2"/>
  <c r="B84" i="2"/>
  <c r="C84" i="2"/>
  <c r="D84" i="2"/>
  <c r="E84" i="2"/>
  <c r="F84" i="2"/>
  <c r="J84" i="2"/>
  <c r="N84" i="2"/>
  <c r="Q84" i="2"/>
  <c r="Z84" i="2"/>
  <c r="AA84" i="2"/>
  <c r="AB84" i="2"/>
  <c r="AE84" i="2"/>
  <c r="B85" i="2"/>
  <c r="C85" i="2"/>
  <c r="D85" i="2"/>
  <c r="E85" i="2"/>
  <c r="F85" i="2"/>
  <c r="J85" i="2"/>
  <c r="N85" i="2"/>
  <c r="Q85" i="2"/>
  <c r="Z85" i="2"/>
  <c r="AA85" i="2"/>
  <c r="AB85" i="2"/>
  <c r="AE85" i="2"/>
  <c r="B86" i="2"/>
  <c r="C86" i="2"/>
  <c r="D86" i="2"/>
  <c r="E86" i="2"/>
  <c r="F86" i="2"/>
  <c r="J86" i="2"/>
  <c r="N86" i="2"/>
  <c r="Q86" i="2"/>
  <c r="Z86" i="2"/>
  <c r="AA86" i="2"/>
  <c r="AB86" i="2"/>
  <c r="AE86" i="2"/>
  <c r="B87" i="2"/>
  <c r="C87" i="2"/>
  <c r="D87" i="2"/>
  <c r="E87" i="2"/>
  <c r="F87" i="2"/>
  <c r="J87" i="2"/>
  <c r="N87" i="2"/>
  <c r="Q87" i="2"/>
  <c r="Z87" i="2"/>
  <c r="AA87" i="2"/>
  <c r="AB87" i="2"/>
  <c r="AE87" i="2"/>
  <c r="B88" i="2"/>
  <c r="C88" i="2"/>
  <c r="D88" i="2"/>
  <c r="E88" i="2"/>
  <c r="F88" i="2"/>
  <c r="J88" i="2"/>
  <c r="N88" i="2"/>
  <c r="Q88" i="2"/>
  <c r="Z88" i="2"/>
  <c r="AA88" i="2"/>
  <c r="AB88" i="2"/>
  <c r="AE88" i="2"/>
  <c r="B89" i="2"/>
  <c r="C89" i="2"/>
  <c r="D89" i="2"/>
  <c r="E89" i="2"/>
  <c r="F89" i="2"/>
  <c r="J89" i="2"/>
  <c r="N89" i="2"/>
  <c r="Q89" i="2"/>
  <c r="Z89" i="2"/>
  <c r="AA89" i="2"/>
  <c r="AB89" i="2"/>
  <c r="AE89" i="2"/>
  <c r="B90" i="2"/>
  <c r="C90" i="2"/>
  <c r="D90" i="2"/>
  <c r="E90" i="2"/>
  <c r="F90" i="2"/>
  <c r="J90" i="2"/>
  <c r="N90" i="2"/>
  <c r="Q90" i="2"/>
  <c r="Z90" i="2"/>
  <c r="AA90" i="2"/>
  <c r="AB90" i="2"/>
  <c r="AE90" i="2"/>
  <c r="B91" i="2"/>
  <c r="C91" i="2"/>
  <c r="D91" i="2"/>
  <c r="E91" i="2"/>
  <c r="F91" i="2"/>
  <c r="J91" i="2"/>
  <c r="N91" i="2"/>
  <c r="Q91" i="2"/>
  <c r="Z91" i="2"/>
  <c r="AA91" i="2"/>
  <c r="AB91" i="2"/>
  <c r="AE91" i="2"/>
  <c r="B92" i="2"/>
  <c r="C92" i="2"/>
  <c r="D92" i="2"/>
  <c r="E92" i="2"/>
  <c r="F92" i="2"/>
  <c r="J92" i="2"/>
  <c r="N92" i="2"/>
  <c r="Q92" i="2"/>
  <c r="Z92" i="2"/>
  <c r="AA92" i="2"/>
  <c r="AB92" i="2"/>
  <c r="AE92" i="2"/>
  <c r="B93" i="2"/>
  <c r="C93" i="2"/>
  <c r="D93" i="2"/>
  <c r="E93" i="2"/>
  <c r="F93" i="2"/>
  <c r="J93" i="2"/>
  <c r="N93" i="2"/>
  <c r="Q93" i="2"/>
  <c r="Z93" i="2"/>
  <c r="AA93" i="2"/>
  <c r="AB93" i="2"/>
  <c r="AE93" i="2"/>
  <c r="B94" i="2"/>
  <c r="C94" i="2"/>
  <c r="D94" i="2"/>
  <c r="E94" i="2"/>
  <c r="F94" i="2"/>
  <c r="J94" i="2"/>
  <c r="N94" i="2"/>
  <c r="Q94" i="2"/>
  <c r="Z94" i="2"/>
  <c r="AA94" i="2"/>
  <c r="AB94" i="2"/>
  <c r="AE94" i="2"/>
  <c r="B95" i="2"/>
  <c r="C95" i="2"/>
  <c r="D95" i="2"/>
  <c r="E95" i="2"/>
  <c r="F95" i="2"/>
  <c r="J95" i="2"/>
  <c r="N95" i="2"/>
  <c r="Q95" i="2"/>
  <c r="Z95" i="2"/>
  <c r="AA95" i="2"/>
  <c r="AB95" i="2"/>
  <c r="AE95" i="2"/>
  <c r="B96" i="2"/>
  <c r="C96" i="2"/>
  <c r="D96" i="2"/>
  <c r="E96" i="2"/>
  <c r="F96" i="2"/>
  <c r="J96" i="2"/>
  <c r="N96" i="2"/>
  <c r="Q96" i="2"/>
  <c r="Z96" i="2"/>
  <c r="AA96" i="2"/>
  <c r="AB96" i="2"/>
  <c r="AE96" i="2"/>
  <c r="B97" i="2"/>
  <c r="C97" i="2"/>
  <c r="D97" i="2"/>
  <c r="E97" i="2"/>
  <c r="F97" i="2"/>
  <c r="J97" i="2"/>
  <c r="N97" i="2"/>
  <c r="Q97" i="2"/>
  <c r="Z97" i="2"/>
  <c r="AA97" i="2"/>
  <c r="AB97" i="2"/>
  <c r="AE97" i="2"/>
  <c r="B98" i="2"/>
  <c r="C98" i="2"/>
  <c r="D98" i="2"/>
  <c r="E98" i="2"/>
  <c r="F98" i="2"/>
  <c r="J98" i="2"/>
  <c r="N98" i="2"/>
  <c r="Q98" i="2"/>
  <c r="Z98" i="2"/>
  <c r="AA98" i="2"/>
  <c r="AB98" i="2"/>
  <c r="AE98" i="2"/>
  <c r="B99" i="2"/>
  <c r="C99" i="2"/>
  <c r="D99" i="2"/>
  <c r="E99" i="2"/>
  <c r="F99" i="2"/>
  <c r="J99" i="2"/>
  <c r="N99" i="2"/>
  <c r="Q99" i="2"/>
  <c r="Z99" i="2"/>
  <c r="AA99" i="2"/>
  <c r="AB99" i="2"/>
  <c r="AE99" i="2"/>
  <c r="B100" i="2"/>
  <c r="C100" i="2"/>
  <c r="D100" i="2"/>
  <c r="E100" i="2"/>
  <c r="F100" i="2"/>
  <c r="J100" i="2"/>
  <c r="N100" i="2"/>
  <c r="Q100" i="2"/>
  <c r="Z100" i="2"/>
  <c r="AA100" i="2"/>
  <c r="AB100" i="2"/>
  <c r="AE100" i="2"/>
  <c r="B101" i="2"/>
  <c r="C101" i="2"/>
  <c r="D101" i="2"/>
  <c r="E101" i="2"/>
  <c r="F101" i="2"/>
  <c r="J101" i="2"/>
  <c r="N101" i="2"/>
  <c r="Q101" i="2"/>
  <c r="Z101" i="2"/>
  <c r="AA101" i="2"/>
  <c r="AB101" i="2"/>
  <c r="AE101" i="2"/>
  <c r="B102" i="2"/>
  <c r="C102" i="2"/>
  <c r="D102" i="2"/>
  <c r="E102" i="2"/>
  <c r="F102" i="2"/>
  <c r="J102" i="2"/>
  <c r="N102" i="2"/>
  <c r="Q102" i="2"/>
  <c r="Z102" i="2"/>
  <c r="AA102" i="2"/>
  <c r="AB102" i="2"/>
  <c r="AE102" i="2"/>
  <c r="B103" i="2"/>
  <c r="C103" i="2"/>
  <c r="D103" i="2"/>
  <c r="E103" i="2"/>
  <c r="F103" i="2"/>
  <c r="J103" i="2"/>
  <c r="N103" i="2"/>
  <c r="Q103" i="2"/>
  <c r="Z103" i="2"/>
  <c r="AA103" i="2"/>
  <c r="AB103" i="2"/>
  <c r="AE103" i="2"/>
  <c r="B104" i="2"/>
  <c r="C104" i="2"/>
  <c r="D104" i="2"/>
  <c r="E104" i="2"/>
  <c r="F104" i="2"/>
  <c r="J104" i="2"/>
  <c r="N104" i="2"/>
  <c r="Q104" i="2"/>
  <c r="Z104" i="2"/>
  <c r="AA104" i="2"/>
  <c r="AB104" i="2"/>
  <c r="AE104" i="2"/>
  <c r="B105" i="2"/>
  <c r="C105" i="2"/>
  <c r="D105" i="2"/>
  <c r="E105" i="2"/>
  <c r="F105" i="2"/>
  <c r="J105" i="2"/>
  <c r="N105" i="2"/>
  <c r="Q105" i="2"/>
  <c r="Z105" i="2"/>
  <c r="AA105" i="2"/>
  <c r="AB105" i="2"/>
  <c r="AE105" i="2"/>
  <c r="B106" i="2"/>
  <c r="C106" i="2"/>
  <c r="D106" i="2"/>
  <c r="E106" i="2"/>
  <c r="F106" i="2"/>
  <c r="J106" i="2"/>
  <c r="N106" i="2"/>
  <c r="Q106" i="2"/>
  <c r="Z106" i="2"/>
  <c r="AA106" i="2"/>
  <c r="AB106" i="2"/>
  <c r="AE106" i="2"/>
  <c r="B107" i="2"/>
  <c r="C107" i="2"/>
  <c r="D107" i="2"/>
  <c r="E107" i="2"/>
  <c r="F107" i="2"/>
  <c r="J107" i="2"/>
  <c r="N107" i="2"/>
  <c r="Q107" i="2"/>
  <c r="Z107" i="2"/>
  <c r="AA107" i="2"/>
  <c r="AB107" i="2"/>
  <c r="AE107" i="2"/>
  <c r="B108" i="2"/>
  <c r="C108" i="2"/>
  <c r="D108" i="2"/>
  <c r="E108" i="2"/>
  <c r="F108" i="2"/>
  <c r="J108" i="2"/>
  <c r="N108" i="2"/>
  <c r="Q108" i="2"/>
  <c r="Z108" i="2"/>
  <c r="AA108" i="2"/>
  <c r="AB108" i="2"/>
  <c r="AE108" i="2"/>
  <c r="B109" i="2"/>
  <c r="C109" i="2"/>
  <c r="D109" i="2"/>
  <c r="E109" i="2"/>
  <c r="F109" i="2"/>
  <c r="J109" i="2"/>
  <c r="N109" i="2"/>
  <c r="Q109" i="2"/>
  <c r="Z109" i="2"/>
  <c r="AA109" i="2"/>
  <c r="AB109" i="2"/>
  <c r="AE109" i="2"/>
  <c r="B110" i="2"/>
  <c r="C110" i="2"/>
  <c r="D110" i="2"/>
  <c r="E110" i="2"/>
  <c r="F110" i="2"/>
  <c r="J110" i="2"/>
  <c r="N110" i="2"/>
  <c r="Q110" i="2"/>
  <c r="Z110" i="2"/>
  <c r="AA110" i="2"/>
  <c r="AB110" i="2"/>
  <c r="AE110" i="2"/>
  <c r="B111" i="2"/>
  <c r="C111" i="2"/>
  <c r="D111" i="2"/>
  <c r="E111" i="2"/>
  <c r="F111" i="2"/>
  <c r="J111" i="2"/>
  <c r="N111" i="2"/>
  <c r="Q111" i="2"/>
  <c r="Z111" i="2"/>
  <c r="AA111" i="2"/>
  <c r="AB111" i="2"/>
  <c r="AE111" i="2"/>
  <c r="B112" i="2"/>
  <c r="C112" i="2"/>
  <c r="D112" i="2"/>
  <c r="E112" i="2"/>
  <c r="F112" i="2"/>
  <c r="J112" i="2"/>
  <c r="N112" i="2"/>
  <c r="Q112" i="2"/>
  <c r="Z112" i="2"/>
  <c r="AA112" i="2"/>
  <c r="AB112" i="2"/>
  <c r="AE112" i="2"/>
  <c r="B113" i="2"/>
  <c r="C113" i="2"/>
  <c r="D113" i="2"/>
  <c r="E113" i="2"/>
  <c r="F113" i="2"/>
  <c r="J113" i="2"/>
  <c r="N113" i="2"/>
  <c r="Q113" i="2"/>
  <c r="Z113" i="2"/>
  <c r="AA113" i="2"/>
  <c r="AB113" i="2"/>
  <c r="AE113" i="2"/>
  <c r="B114" i="2"/>
  <c r="C114" i="2"/>
  <c r="D114" i="2"/>
  <c r="E114" i="2"/>
  <c r="F114" i="2"/>
  <c r="J114" i="2"/>
  <c r="N114" i="2"/>
  <c r="Q114" i="2"/>
  <c r="Z114" i="2"/>
  <c r="AA114" i="2"/>
  <c r="AB114" i="2"/>
  <c r="AE114" i="2"/>
  <c r="B115" i="2"/>
  <c r="C115" i="2"/>
  <c r="D115" i="2"/>
  <c r="E115" i="2"/>
  <c r="F115" i="2"/>
  <c r="J115" i="2"/>
  <c r="N115" i="2"/>
  <c r="Q115" i="2"/>
  <c r="Z115" i="2"/>
  <c r="AA115" i="2"/>
  <c r="AB115" i="2"/>
  <c r="AE115" i="2"/>
  <c r="B116" i="2"/>
  <c r="C116" i="2"/>
  <c r="D116" i="2"/>
  <c r="E116" i="2"/>
  <c r="F116" i="2"/>
  <c r="J116" i="2"/>
  <c r="N116" i="2"/>
  <c r="Q116" i="2"/>
  <c r="Z116" i="2"/>
  <c r="AA116" i="2"/>
  <c r="AB116" i="2"/>
  <c r="AE116" i="2"/>
  <c r="B117" i="2"/>
  <c r="C117" i="2"/>
  <c r="D117" i="2"/>
  <c r="E117" i="2"/>
  <c r="F117" i="2"/>
  <c r="J117" i="2"/>
  <c r="N117" i="2"/>
  <c r="Q117" i="2"/>
  <c r="Z117" i="2"/>
  <c r="AA117" i="2"/>
  <c r="AB117" i="2"/>
  <c r="AE117" i="2"/>
  <c r="B118" i="2"/>
  <c r="C118" i="2"/>
  <c r="D118" i="2"/>
  <c r="E118" i="2"/>
  <c r="F118" i="2"/>
  <c r="J118" i="2"/>
  <c r="N118" i="2"/>
  <c r="Q118" i="2"/>
  <c r="Z118" i="2"/>
  <c r="AA118" i="2"/>
  <c r="AB118" i="2"/>
  <c r="AE118" i="2"/>
  <c r="B119" i="2"/>
  <c r="C119" i="2"/>
  <c r="D119" i="2"/>
  <c r="E119" i="2"/>
  <c r="F119" i="2"/>
  <c r="J119" i="2"/>
  <c r="N119" i="2"/>
  <c r="Q119" i="2"/>
  <c r="Z119" i="2"/>
  <c r="AA119" i="2"/>
  <c r="AB119" i="2"/>
  <c r="AE119" i="2"/>
  <c r="B120" i="2"/>
  <c r="C120" i="2"/>
  <c r="D120" i="2"/>
  <c r="E120" i="2"/>
  <c r="F120" i="2"/>
  <c r="J120" i="2"/>
  <c r="N120" i="2"/>
  <c r="Q120" i="2"/>
  <c r="Z120" i="2"/>
  <c r="AA120" i="2"/>
  <c r="AB120" i="2"/>
  <c r="AE120" i="2"/>
  <c r="B121" i="2"/>
  <c r="C121" i="2"/>
  <c r="D121" i="2"/>
  <c r="E121" i="2"/>
  <c r="F121" i="2"/>
  <c r="J121" i="2"/>
  <c r="N121" i="2"/>
  <c r="Q121" i="2"/>
  <c r="Z121" i="2"/>
  <c r="AA121" i="2"/>
  <c r="AB121" i="2"/>
  <c r="AE121" i="2"/>
  <c r="B122" i="2"/>
  <c r="C122" i="2"/>
  <c r="D122" i="2"/>
  <c r="E122" i="2"/>
  <c r="F122" i="2"/>
  <c r="J122" i="2"/>
  <c r="N122" i="2"/>
  <c r="Q122" i="2"/>
  <c r="Z122" i="2"/>
  <c r="AA122" i="2"/>
  <c r="AB122" i="2"/>
  <c r="AE122" i="2"/>
  <c r="B123" i="2"/>
  <c r="C123" i="2"/>
  <c r="D123" i="2"/>
  <c r="E123" i="2"/>
  <c r="F123" i="2"/>
  <c r="J123" i="2"/>
  <c r="N123" i="2"/>
  <c r="Q123" i="2"/>
  <c r="Z123" i="2"/>
  <c r="AA123" i="2"/>
  <c r="AB123" i="2"/>
  <c r="AE123" i="2"/>
  <c r="B124" i="2"/>
  <c r="C124" i="2"/>
  <c r="D124" i="2"/>
  <c r="E124" i="2"/>
  <c r="F124" i="2"/>
  <c r="J124" i="2"/>
  <c r="N124" i="2"/>
  <c r="Q124" i="2"/>
  <c r="Z124" i="2"/>
  <c r="AA124" i="2"/>
  <c r="AB124" i="2"/>
  <c r="AE124" i="2"/>
  <c r="B125" i="2"/>
  <c r="C125" i="2"/>
  <c r="D125" i="2"/>
  <c r="E125" i="2"/>
  <c r="F125" i="2"/>
  <c r="J125" i="2"/>
  <c r="N125" i="2"/>
  <c r="Q125" i="2"/>
  <c r="Z125" i="2"/>
  <c r="AA125" i="2"/>
  <c r="AB125" i="2"/>
  <c r="AE125" i="2"/>
  <c r="B126" i="2"/>
  <c r="C126" i="2"/>
  <c r="D126" i="2"/>
  <c r="E126" i="2"/>
  <c r="F126" i="2"/>
  <c r="J126" i="2"/>
  <c r="N126" i="2"/>
  <c r="Q126" i="2"/>
  <c r="Z126" i="2"/>
  <c r="AA126" i="2"/>
  <c r="AB126" i="2"/>
  <c r="AE126" i="2"/>
  <c r="B127" i="2"/>
  <c r="C127" i="2"/>
  <c r="D127" i="2"/>
  <c r="E127" i="2"/>
  <c r="F127" i="2"/>
  <c r="J127" i="2"/>
  <c r="N127" i="2"/>
  <c r="Q127" i="2"/>
  <c r="Z127" i="2"/>
  <c r="AA127" i="2"/>
  <c r="AB127" i="2"/>
  <c r="AE127" i="2"/>
  <c r="B3" i="2"/>
  <c r="C3" i="2"/>
  <c r="D3" i="2"/>
  <c r="E3" i="2"/>
  <c r="F3" i="2"/>
  <c r="J3" i="2"/>
  <c r="N3" i="2"/>
  <c r="Q3" i="2"/>
  <c r="Z3" i="2"/>
  <c r="AA3" i="2"/>
  <c r="AB3" i="2"/>
  <c r="AE3" i="2"/>
  <c r="B4" i="2"/>
  <c r="C4" i="2"/>
  <c r="D4" i="2"/>
  <c r="E4" i="2"/>
  <c r="F4" i="2"/>
  <c r="J4" i="2"/>
  <c r="N4" i="2"/>
  <c r="Q4" i="2"/>
  <c r="Z4" i="2"/>
  <c r="AA4" i="2"/>
  <c r="AB4" i="2"/>
  <c r="AE4" i="2"/>
  <c r="B5" i="2"/>
  <c r="C5" i="2"/>
  <c r="D5" i="2"/>
  <c r="E5" i="2"/>
  <c r="F5" i="2"/>
  <c r="J5" i="2"/>
  <c r="N5" i="2"/>
  <c r="Q5" i="2"/>
  <c r="Z5" i="2"/>
  <c r="AA5" i="2"/>
  <c r="AB5" i="2"/>
  <c r="AE5" i="2"/>
  <c r="B6" i="2"/>
  <c r="C6" i="2"/>
  <c r="D6" i="2"/>
  <c r="E6" i="2"/>
  <c r="F6" i="2"/>
  <c r="J6" i="2"/>
  <c r="N6" i="2"/>
  <c r="Q6" i="2"/>
  <c r="Z6" i="2"/>
  <c r="AA6" i="2"/>
  <c r="AB6" i="2"/>
  <c r="AE6" i="2"/>
  <c r="B7" i="2"/>
  <c r="C7" i="2"/>
  <c r="D7" i="2"/>
  <c r="E7" i="2"/>
  <c r="F7" i="2"/>
  <c r="J7" i="2"/>
  <c r="N7" i="2"/>
  <c r="Q7" i="2"/>
  <c r="Z7" i="2"/>
  <c r="AA7" i="2"/>
  <c r="AB7" i="2"/>
  <c r="AE7" i="2"/>
  <c r="AE2" i="2"/>
  <c r="AB2" i="2"/>
  <c r="AA2" i="2"/>
  <c r="Z2" i="2"/>
  <c r="Q2" i="2"/>
  <c r="N2" i="2"/>
  <c r="J2" i="2"/>
  <c r="F2" i="2"/>
  <c r="E2" i="2"/>
  <c r="D2" i="2"/>
  <c r="C2" i="2"/>
  <c r="B2" i="2"/>
  <c r="A6" i="2" l="1"/>
  <c r="A127" i="2"/>
  <c r="A123" i="2"/>
  <c r="A119" i="2"/>
  <c r="A115" i="2"/>
  <c r="A111" i="2"/>
  <c r="A107" i="2"/>
  <c r="A103" i="2"/>
  <c r="A99" i="2"/>
  <c r="A95" i="2"/>
  <c r="A91" i="2"/>
  <c r="A87" i="2"/>
  <c r="A83" i="2"/>
  <c r="A79" i="2"/>
  <c r="A75" i="2"/>
  <c r="A72" i="2"/>
  <c r="A71" i="2"/>
  <c r="A68" i="2"/>
  <c r="A67" i="2"/>
  <c r="A64" i="2"/>
  <c r="A63" i="2"/>
  <c r="A60" i="2"/>
  <c r="A59" i="2"/>
  <c r="A56" i="2"/>
  <c r="A55" i="2"/>
  <c r="A52" i="2"/>
  <c r="A51" i="2"/>
  <c r="A48" i="2"/>
  <c r="A47" i="2"/>
  <c r="A44" i="2"/>
  <c r="A43" i="2"/>
  <c r="A40" i="2"/>
  <c r="A39" i="2"/>
  <c r="A36" i="2"/>
  <c r="A35" i="2"/>
  <c r="A32" i="2"/>
  <c r="A31" i="2"/>
  <c r="A28" i="2"/>
  <c r="A27" i="2"/>
  <c r="A24" i="2"/>
  <c r="A23" i="2"/>
  <c r="A20" i="2"/>
  <c r="A19" i="2"/>
  <c r="A16" i="2"/>
  <c r="A15" i="2"/>
  <c r="A12" i="2"/>
  <c r="A11" i="2"/>
  <c r="A8" i="2"/>
  <c r="A2" i="2"/>
  <c r="A4" i="2"/>
  <c r="A125" i="2"/>
  <c r="A121" i="2"/>
  <c r="A117" i="2"/>
  <c r="A113" i="2"/>
  <c r="A109" i="2"/>
  <c r="A105" i="2"/>
  <c r="A101" i="2"/>
  <c r="A97" i="2"/>
  <c r="A93" i="2"/>
  <c r="A89" i="2"/>
  <c r="A85" i="2"/>
  <c r="A81" i="2"/>
  <c r="A77" i="2"/>
  <c r="A73" i="2"/>
  <c r="A69" i="2"/>
  <c r="A49" i="2"/>
  <c r="A45" i="2"/>
  <c r="A41" i="2"/>
  <c r="A37" i="2"/>
  <c r="A5" i="2"/>
  <c r="A126" i="2"/>
  <c r="A122" i="2"/>
  <c r="A118" i="2"/>
  <c r="A114" i="2"/>
  <c r="A110" i="2"/>
  <c r="A106" i="2"/>
  <c r="A102" i="2"/>
  <c r="A98" i="2"/>
  <c r="A94" i="2"/>
  <c r="A90" i="2"/>
  <c r="A86" i="2"/>
  <c r="A82" i="2"/>
  <c r="A78" i="2"/>
  <c r="A74" i="2"/>
  <c r="A70" i="2"/>
  <c r="A66" i="2"/>
  <c r="A62" i="2"/>
  <c r="A58" i="2"/>
  <c r="A54" i="2"/>
  <c r="A50" i="2"/>
  <c r="A46" i="2"/>
  <c r="A42" i="2"/>
  <c r="A38" i="2"/>
  <c r="A34" i="2"/>
  <c r="A30" i="2"/>
  <c r="A26" i="2"/>
  <c r="A22" i="2"/>
  <c r="A18" i="2"/>
  <c r="A14" i="2"/>
  <c r="A10" i="2"/>
  <c r="A65" i="2"/>
  <c r="A61" i="2"/>
  <c r="A57" i="2"/>
  <c r="A53" i="2"/>
  <c r="A33" i="2"/>
  <c r="A29" i="2"/>
  <c r="A25" i="2"/>
  <c r="A21" i="2"/>
  <c r="A17" i="2"/>
  <c r="A13" i="2"/>
  <c r="A9" i="2"/>
  <c r="A7" i="2"/>
  <c r="A3" i="2"/>
  <c r="A124" i="2"/>
  <c r="A120" i="2"/>
  <c r="A116" i="2"/>
  <c r="A112" i="2"/>
  <c r="A108" i="2"/>
  <c r="A104" i="2"/>
  <c r="A100" i="2"/>
  <c r="A96" i="2"/>
  <c r="A92" i="2"/>
  <c r="A88" i="2"/>
  <c r="A84" i="2"/>
  <c r="A80" i="2"/>
  <c r="A76" i="2"/>
  <c r="AH130" i="1"/>
  <c r="AD130" i="1"/>
  <c r="AH129" i="1"/>
  <c r="AD129" i="1"/>
  <c r="AH128" i="1"/>
  <c r="AD128" i="1"/>
  <c r="AH127" i="1"/>
  <c r="AD127" i="1"/>
  <c r="AH126" i="1"/>
  <c r="AD126" i="1"/>
  <c r="AH125" i="1"/>
  <c r="AD125" i="1"/>
  <c r="AH124" i="1"/>
  <c r="AD124" i="1"/>
  <c r="AH123" i="1"/>
  <c r="AD123" i="1"/>
  <c r="AH122" i="1"/>
  <c r="AD122" i="1"/>
  <c r="AH121" i="1"/>
  <c r="AD121" i="1"/>
  <c r="AH120" i="1"/>
  <c r="AD120" i="1"/>
  <c r="AH119" i="1"/>
  <c r="AD119" i="1"/>
  <c r="AH118" i="1"/>
  <c r="AD118" i="1"/>
  <c r="AH117" i="1"/>
  <c r="AD117" i="1"/>
  <c r="AH116" i="1"/>
  <c r="AD116" i="1"/>
  <c r="AH115" i="1"/>
  <c r="AD115" i="1"/>
  <c r="AH114" i="1"/>
  <c r="AD114" i="1"/>
  <c r="AH113" i="1"/>
  <c r="AD113" i="1"/>
  <c r="AH112" i="1"/>
  <c r="AD112" i="1"/>
  <c r="AH111" i="1"/>
  <c r="AD111" i="1"/>
  <c r="AH110" i="1"/>
  <c r="AD110" i="1"/>
  <c r="AH109" i="1"/>
  <c r="AD109" i="1"/>
  <c r="AH108" i="1"/>
  <c r="AD108" i="1"/>
  <c r="AH107" i="1"/>
  <c r="AD107" i="1"/>
  <c r="AH106" i="1"/>
  <c r="AD106" i="1"/>
  <c r="AH105" i="1"/>
  <c r="AD105" i="1"/>
  <c r="AH104" i="1"/>
  <c r="AD104" i="1"/>
  <c r="AH103" i="1"/>
  <c r="AD103" i="1"/>
  <c r="AH102" i="1"/>
  <c r="AD102" i="1"/>
  <c r="AH101" i="1"/>
  <c r="AD101" i="1"/>
  <c r="AH100" i="1"/>
  <c r="AD100" i="1"/>
  <c r="AH99" i="1"/>
  <c r="AD99" i="1"/>
  <c r="AD98" i="1"/>
  <c r="AH97" i="1"/>
  <c r="AD97" i="1"/>
  <c r="AH96" i="1"/>
  <c r="AD96" i="1"/>
  <c r="AH95" i="1"/>
  <c r="AD95" i="1"/>
  <c r="AH94" i="1"/>
  <c r="AD94" i="1"/>
  <c r="AH93" i="1"/>
  <c r="AD93" i="1"/>
  <c r="AH92" i="1"/>
  <c r="AD92" i="1"/>
  <c r="AH91" i="1"/>
  <c r="AD91" i="1"/>
  <c r="AH90" i="1"/>
  <c r="AD90" i="1"/>
  <c r="AH89" i="1"/>
  <c r="AD89" i="1"/>
  <c r="AH88" i="1"/>
  <c r="AD88" i="1"/>
  <c r="AH87" i="1"/>
  <c r="AD87" i="1"/>
  <c r="AH86" i="1"/>
  <c r="AD86" i="1"/>
  <c r="AH85" i="1"/>
  <c r="AD85" i="1"/>
  <c r="AH84" i="1"/>
  <c r="AD84" i="1"/>
  <c r="AH83" i="1"/>
  <c r="AD83" i="1"/>
  <c r="AH82" i="1"/>
  <c r="AD82" i="1"/>
  <c r="AH81" i="1"/>
  <c r="AD81" i="1"/>
  <c r="AH80" i="1"/>
  <c r="AD80" i="1"/>
  <c r="AH79" i="1"/>
  <c r="AD79" i="1"/>
  <c r="AH78" i="1"/>
  <c r="AD78" i="1"/>
  <c r="AH77" i="1"/>
  <c r="AD77" i="1"/>
  <c r="AH76" i="1"/>
  <c r="AD76" i="1"/>
  <c r="AH75" i="1"/>
  <c r="AD75" i="1"/>
  <c r="AH74" i="1"/>
  <c r="AD74" i="1"/>
  <c r="AH73" i="1"/>
  <c r="AD73" i="1"/>
  <c r="AH72" i="1"/>
  <c r="AD72" i="1"/>
  <c r="AH71" i="1"/>
  <c r="AD71" i="1"/>
  <c r="AH70" i="1"/>
  <c r="AD70" i="1"/>
  <c r="AH69" i="1"/>
  <c r="AD69" i="1"/>
  <c r="AH68" i="1"/>
  <c r="AD68" i="1"/>
  <c r="AH67" i="1"/>
  <c r="AD67" i="1"/>
  <c r="AH66" i="1"/>
  <c r="AD66" i="1"/>
  <c r="AH65" i="1"/>
  <c r="AD65" i="1"/>
  <c r="AH64" i="1"/>
  <c r="AD64" i="1"/>
  <c r="AH63" i="1"/>
  <c r="AD63" i="1"/>
  <c r="AH62" i="1"/>
  <c r="AD62" i="1"/>
  <c r="AH61" i="1"/>
  <c r="AD61" i="1"/>
  <c r="AH60" i="1"/>
  <c r="AD60" i="1"/>
  <c r="AH59" i="1"/>
  <c r="AD59" i="1"/>
  <c r="AH58" i="1"/>
  <c r="AD58" i="1"/>
  <c r="AH57" i="1"/>
  <c r="AD57" i="1"/>
  <c r="AH56" i="1"/>
  <c r="AD56" i="1"/>
  <c r="AH55" i="1"/>
  <c r="AD55" i="1"/>
  <c r="AH54" i="1"/>
  <c r="AD54" i="1"/>
  <c r="AH53" i="1"/>
  <c r="AD53" i="1"/>
  <c r="AH52" i="1"/>
  <c r="AD52" i="1"/>
  <c r="AH51" i="1"/>
  <c r="AD51" i="1"/>
  <c r="AH50" i="1"/>
  <c r="AD50" i="1"/>
  <c r="AH49" i="1"/>
  <c r="AD49" i="1"/>
  <c r="AH48" i="1"/>
  <c r="AD48" i="1"/>
  <c r="AH47" i="1"/>
  <c r="AD47" i="1"/>
  <c r="AH46" i="1"/>
  <c r="AD46" i="1"/>
  <c r="AH45" i="1"/>
  <c r="AD45" i="1"/>
  <c r="AH44" i="1"/>
  <c r="AD44" i="1"/>
  <c r="AH43" i="1"/>
  <c r="AD43" i="1"/>
  <c r="AH42" i="1"/>
  <c r="AD42" i="1"/>
  <c r="AH41" i="1"/>
  <c r="AD41" i="1"/>
  <c r="AH40" i="1"/>
  <c r="AD40" i="1"/>
  <c r="AH39" i="1"/>
  <c r="AD39" i="1"/>
  <c r="AH38" i="1"/>
  <c r="AD38" i="1"/>
  <c r="AH37" i="1"/>
  <c r="AD37" i="1"/>
  <c r="AH36" i="1"/>
  <c r="AD36" i="1"/>
  <c r="AH35" i="1"/>
  <c r="AD35" i="1"/>
  <c r="AH34" i="1"/>
  <c r="AD34" i="1"/>
  <c r="AH33" i="1"/>
  <c r="AD33" i="1"/>
  <c r="AH31" i="1"/>
  <c r="AD31" i="1"/>
  <c r="AH30" i="1"/>
  <c r="AD30" i="1"/>
  <c r="AH29" i="1"/>
  <c r="AD29" i="1"/>
  <c r="AH28" i="1"/>
  <c r="AD28" i="1"/>
  <c r="AH27" i="1"/>
  <c r="AD27" i="1"/>
  <c r="AH25" i="1"/>
  <c r="AD25" i="1"/>
  <c r="AH24" i="1"/>
  <c r="AD24" i="1"/>
  <c r="AH23" i="1"/>
  <c r="AD23" i="1"/>
  <c r="AH22" i="1"/>
  <c r="AD22" i="1"/>
  <c r="AH21" i="1"/>
  <c r="AD21" i="1"/>
  <c r="AH20" i="1"/>
  <c r="AD20" i="1"/>
  <c r="AH19" i="1"/>
  <c r="AD19" i="1"/>
  <c r="AH18" i="1"/>
  <c r="AD18" i="1"/>
  <c r="AH17" i="1"/>
  <c r="AD17" i="1"/>
  <c r="AH16" i="1"/>
  <c r="AD16" i="1"/>
  <c r="AH15" i="1"/>
  <c r="AD15" i="1"/>
  <c r="AH14" i="1"/>
  <c r="AD14" i="1"/>
  <c r="AH13" i="1"/>
  <c r="AD13" i="1"/>
  <c r="AH12" i="1"/>
  <c r="AD12" i="1"/>
  <c r="AH11" i="1"/>
  <c r="AD11" i="1"/>
  <c r="AH10" i="1"/>
  <c r="AD10" i="1"/>
  <c r="AH9" i="1"/>
  <c r="AD9" i="1"/>
  <c r="AH8" i="1"/>
  <c r="AD8" i="1"/>
  <c r="AH7" i="1"/>
  <c r="AD7" i="1"/>
  <c r="AH6" i="1"/>
  <c r="AD6" i="1"/>
  <c r="AH5" i="1"/>
  <c r="AD5" i="1"/>
</calcChain>
</file>

<file path=xl/comments1.xml><?xml version="1.0" encoding="utf-8"?>
<comments xmlns="http://schemas.openxmlformats.org/spreadsheetml/2006/main">
  <authors>
    <author>Samantha Cavazos</author>
  </authors>
  <commentList>
    <comment ref="AB1" authorId="0" shapeId="0">
      <text>
        <r>
          <rPr>
            <b/>
            <sz val="9"/>
            <color indexed="81"/>
            <rFont val="Tahoma"/>
            <family val="2"/>
          </rPr>
          <t>Samantha Cavazos:</t>
        </r>
        <r>
          <rPr>
            <sz val="9"/>
            <color indexed="81"/>
            <rFont val="Tahoma"/>
            <family val="2"/>
          </rPr>
          <t xml:space="preserve">
If there are quarters (quarterscapacity &gt;0) then HIGH, if no quarters then LOW</t>
        </r>
      </text>
    </comment>
  </commentList>
</comments>
</file>

<file path=xl/sharedStrings.xml><?xml version="1.0" encoding="utf-8"?>
<sst xmlns="http://schemas.openxmlformats.org/spreadsheetml/2006/main" count="2727" uniqueCount="323">
  <si>
    <t>INSP YEAR</t>
  </si>
  <si>
    <t>COMPANY</t>
  </si>
  <si>
    <t>COMP NUM</t>
  </si>
  <si>
    <t>CPXID</t>
  </si>
  <si>
    <t>STN</t>
  </si>
  <si>
    <t>AUTH TYPE</t>
  </si>
  <si>
    <t>AUTH NUM</t>
  </si>
  <si>
    <t>AUTH STATUS</t>
  </si>
  <si>
    <t>AR</t>
  </si>
  <si>
    <t>BLK</t>
  </si>
  <si>
    <t>STR NAME</t>
  </si>
  <si>
    <t>NDK</t>
  </si>
  <si>
    <t>NSLT</t>
  </si>
  <si>
    <t>YI</t>
  </si>
  <si>
    <t>WD</t>
  </si>
  <si>
    <t>QTR</t>
  </si>
  <si>
    <t>TYP</t>
  </si>
  <si>
    <t>STR TYPE</t>
  </si>
  <si>
    <t>DH</t>
  </si>
  <si>
    <t>CS</t>
  </si>
  <si>
    <t>ECL</t>
  </si>
  <si>
    <t>CYA</t>
  </si>
  <si>
    <t>MNDA</t>
  </si>
  <si>
    <t>MJDA</t>
  </si>
  <si>
    <t>CYU</t>
  </si>
  <si>
    <t>MNDU</t>
  </si>
  <si>
    <t>MJDU</t>
  </si>
  <si>
    <t>PYU</t>
  </si>
  <si>
    <t>NY II</t>
  </si>
  <si>
    <t>CP</t>
  </si>
  <si>
    <t>CPA</t>
  </si>
  <si>
    <t>LEV III</t>
  </si>
  <si>
    <t>NY III</t>
  </si>
  <si>
    <t>2015 REMARKS</t>
  </si>
  <si>
    <t>W&amp;T Offshore, Inc.</t>
  </si>
  <si>
    <t>LEASE</t>
  </si>
  <si>
    <t>G02061</t>
  </si>
  <si>
    <t>PROD</t>
  </si>
  <si>
    <t>EC</t>
  </si>
  <si>
    <t>A</t>
  </si>
  <si>
    <t>P</t>
  </si>
  <si>
    <t>8-P</t>
  </si>
  <si>
    <t>L-2</t>
  </si>
  <si>
    <t>Y</t>
  </si>
  <si>
    <t>N</t>
  </si>
  <si>
    <t xml:space="preserve">MNDA: Dented +15' HD.  Previously reported. </t>
  </si>
  <si>
    <t>B</t>
  </si>
  <si>
    <t>4-P</t>
  </si>
  <si>
    <t>MNDA: Dented  +12' HZ.  Previously reported.  Risk based inspection interval review is in progress.  Request for extension of underwater inspection interval to be submitted to BSEE before year end 2015.</t>
  </si>
  <si>
    <t>G02063</t>
  </si>
  <si>
    <t>SOP</t>
  </si>
  <si>
    <t>8-P SK</t>
  </si>
  <si>
    <t>G14385</t>
  </si>
  <si>
    <t>TRI</t>
  </si>
  <si>
    <t>G10721</t>
  </si>
  <si>
    <t>UNIT</t>
  </si>
  <si>
    <t>EI</t>
  </si>
  <si>
    <t>A-1</t>
  </si>
  <si>
    <t>CAS</t>
  </si>
  <si>
    <t>L-3</t>
  </si>
  <si>
    <t>NR</t>
  </si>
  <si>
    <t xml:space="preserve">MNDA:  Caisson is leaning 3°.  Previously reported. </t>
  </si>
  <si>
    <t>MNDA: Caisson is leaning 4°.  Previously reported.</t>
  </si>
  <si>
    <t>G</t>
  </si>
  <si>
    <t xml:space="preserve">MNDA: Caisson is leaning 3°.  +6 HZ broken, hole in +1' HZ, and Separated +6' VM. Previously reported. </t>
  </si>
  <si>
    <t xml:space="preserve"> 21353 </t>
  </si>
  <si>
    <t xml:space="preserve"> 21340 </t>
  </si>
  <si>
    <t>F</t>
  </si>
  <si>
    <t xml:space="preserve">MNDA: Hole and dent in +10' HZ Diagonal. Dent in +10' HZ. Holes in Leg A2,+10'.  Hole in waterline VD.  Previously reported. </t>
  </si>
  <si>
    <t>G13079</t>
  </si>
  <si>
    <t>EW</t>
  </si>
  <si>
    <t>L-1</t>
  </si>
  <si>
    <t>Risk based inspection interval review is in progress.  Request for extension of underwater inspection interval to be submitted to BSEE before year end 2015.</t>
  </si>
  <si>
    <t>G04565</t>
  </si>
  <si>
    <t>TERMIN</t>
  </si>
  <si>
    <t>GA</t>
  </si>
  <si>
    <t>To be removed before year end 2015.</t>
  </si>
  <si>
    <t>G05006</t>
  </si>
  <si>
    <t>HI</t>
  </si>
  <si>
    <t>G02353</t>
  </si>
  <si>
    <t>6-P</t>
  </si>
  <si>
    <t>CPA: Avg -791.  Risk based inspection interval review is in progress.  Request for extension of underwater inspection interval to be submitted to BSEE before year end 2015.</t>
  </si>
  <si>
    <t>G22246</t>
  </si>
  <si>
    <t>CYU:  Level II-III</t>
  </si>
  <si>
    <t>G13808</t>
  </si>
  <si>
    <t>A 379</t>
  </si>
  <si>
    <t>T</t>
  </si>
  <si>
    <t>E</t>
  </si>
  <si>
    <t>G03316</t>
  </si>
  <si>
    <t>A 384</t>
  </si>
  <si>
    <t>G10311</t>
  </si>
  <si>
    <t>A 385</t>
  </si>
  <si>
    <t>C</t>
  </si>
  <si>
    <t>D</t>
  </si>
  <si>
    <t>G02759</t>
  </si>
  <si>
    <t>A 389</t>
  </si>
  <si>
    <t>MP</t>
  </si>
  <si>
    <t>B-CAS</t>
  </si>
  <si>
    <t>RUE</t>
  </si>
  <si>
    <t>G30010</t>
  </si>
  <si>
    <t>APPROVED</t>
  </si>
  <si>
    <r>
      <t xml:space="preserve">MNDA:  Dent in +10' HZ.  Previously Reported.  </t>
    </r>
    <r>
      <rPr>
        <sz val="12"/>
        <color indexed="10"/>
        <rFont val="Arial"/>
        <family val="2"/>
      </rPr>
      <t/>
    </r>
  </si>
  <si>
    <t>G07802</t>
  </si>
  <si>
    <t>TRI WG</t>
  </si>
  <si>
    <t>G27965</t>
  </si>
  <si>
    <t>G03798</t>
  </si>
  <si>
    <t>New MNDA: Hole in +1' HZ.</t>
  </si>
  <si>
    <t>G18088</t>
  </si>
  <si>
    <t>CAIS.#1</t>
  </si>
  <si>
    <t>G04832</t>
  </si>
  <si>
    <t>#7</t>
  </si>
  <si>
    <t xml:space="preserve">MNDA:  Caisson leaning slightly.  Tied back to 48" caisson.  Previously reported. </t>
  </si>
  <si>
    <t>#8</t>
  </si>
  <si>
    <t>New MNDA: Multiple small holes on +17' HZ and CGF.</t>
  </si>
  <si>
    <t>New MNDA: Multiple small holes on +19' HZ and CGF.</t>
  </si>
  <si>
    <t>G22794</t>
  </si>
  <si>
    <t>G13662</t>
  </si>
  <si>
    <t>Level III scheduled for Oct/Nov 2015</t>
  </si>
  <si>
    <t>G01359</t>
  </si>
  <si>
    <t>SS</t>
  </si>
  <si>
    <t>4-P WG</t>
  </si>
  <si>
    <t>MNDA: Dents in waterline VD. Previously reported.</t>
  </si>
  <si>
    <t>CAIS.#39</t>
  </si>
  <si>
    <t>D-1</t>
  </si>
  <si>
    <t>D-2</t>
  </si>
  <si>
    <t>D-CMP</t>
  </si>
  <si>
    <t>WG #30</t>
  </si>
  <si>
    <t xml:space="preserve">MNDA: Multiple holes in waterline VDs, Dent in Leg B2,+2'.  Previously Reported. </t>
  </si>
  <si>
    <t xml:space="preserve">MNDA: Separated HZ at +10'. Hole in waterline VD.  Previously reported. </t>
  </si>
  <si>
    <t>MNDA: Hole in Leg B2,+9'.  Dent in Leg A2,+3'.  Dent in Leg B2,+4', Previously Reported.</t>
  </si>
  <si>
    <t>MNDA: Holes found in +10' HZs, HDs, and Legs.  Previously Reported.</t>
  </si>
  <si>
    <t>MNDA: Hole in waterline VD.</t>
  </si>
  <si>
    <t>C-1</t>
  </si>
  <si>
    <t>C-2</t>
  </si>
  <si>
    <t>C-3 PROD</t>
  </si>
  <si>
    <t>Cais. #19</t>
  </si>
  <si>
    <t>A-AUX</t>
  </si>
  <si>
    <t>MNDA:  Dent in Leg A2,+15', multiple dents in +10' HZ, dent in waterline VD. Previously Reported.  Risk based inspection interval review is in progress.  Request for extension of underwater inspection interval to be submitted to BSEE before year end 2015.</t>
  </si>
  <si>
    <t xml:space="preserve">MNDA:  Dent in +10' HZ.  Previously Reported.  </t>
  </si>
  <si>
    <t>CA</t>
  </si>
  <si>
    <t>MNDA:  Dent in +10' HZ.  Previously Reported.  Risk based inspection interval review is in progress.  Request for extension of underwater inspection interval to be submitted to BSEE before year end 2015.</t>
  </si>
  <si>
    <t>J</t>
  </si>
  <si>
    <t>G32197</t>
  </si>
  <si>
    <t>New MNDA: Multiple dents in +10' HZ.  Risk based inspection interval review is in progress.  Request for extension of underwater inspection interval to be submitted to BSEE before year end 2015.</t>
  </si>
  <si>
    <t>MNDA:  Multiple dents in +10' HZ. Previously Reported.  Risk based inspection interval review is in progress.  Request for extension of underwater inspection interval to be submitted to BSEE before year end 2015.</t>
  </si>
  <si>
    <t>MNDA -  Dents and hole in +5' HZ's, two dented waterline VDs, Three buckled waterline VD's.  Previously Reported.</t>
  </si>
  <si>
    <t>H</t>
  </si>
  <si>
    <t xml:space="preserve">MNDA:  Dents in +10' HZ. Previously Reported.  </t>
  </si>
  <si>
    <t>K</t>
  </si>
  <si>
    <t>L</t>
  </si>
  <si>
    <t>G01528</t>
  </si>
  <si>
    <t xml:space="preserve">MNDA: Dent in waterline VD.  Broken +12' HZ.  Multiple dents in two conductors.  Previously reported.  CYU:  Level III.  </t>
  </si>
  <si>
    <t>G03169</t>
  </si>
  <si>
    <t>MNDA: Dent in +10' HD, dent in waterline VD.  Broken +12' HZ.  Multiple dents in two conductors, Previously Reported.</t>
  </si>
  <si>
    <t>G07760</t>
  </si>
  <si>
    <t>G09631</t>
  </si>
  <si>
    <t>G12008</t>
  </si>
  <si>
    <t>G13938</t>
  </si>
  <si>
    <t>ST</t>
  </si>
  <si>
    <t>G22762</t>
  </si>
  <si>
    <t>G13672</t>
  </si>
  <si>
    <t>VK</t>
  </si>
  <si>
    <t>G01143</t>
  </si>
  <si>
    <t>VR</t>
  </si>
  <si>
    <t>G01144</t>
  </si>
  <si>
    <t>G11881</t>
  </si>
  <si>
    <t>WC</t>
  </si>
  <si>
    <t>G01998</t>
  </si>
  <si>
    <t>CC</t>
  </si>
  <si>
    <t xml:space="preserve">MNDA: Dent in +6' HZ. Previously reported.  </t>
  </si>
  <si>
    <t>MNDA: Dents in +10' HZ's and Leg B2,+10'.  MNDU:  Fretting corrosion on -21' HD.  Previously Reported.</t>
  </si>
  <si>
    <t>FA</t>
  </si>
  <si>
    <t>MNDA:  Dents in +10' HZ and legs, partial separation of +10' HZ.  Previously reported.  Risk based inspection interval review is in progress.  Request for extension of underwater inspection interval to be submitted to BSEE before year end 2015.</t>
  </si>
  <si>
    <t>E-AUX-1</t>
  </si>
  <si>
    <t>MNDA: Hole in +10' HD.  Hole in Leg at +5 was coating damage. Previously Reported.  Risk based inspection interval review is in progress.  Request for extension of underwater inspection interval to be submitted to BSEE before year end 2015.</t>
  </si>
  <si>
    <t>G03264</t>
  </si>
  <si>
    <t>G03265</t>
  </si>
  <si>
    <t>G24730</t>
  </si>
  <si>
    <t>295</t>
  </si>
  <si>
    <t>G16216</t>
  </si>
  <si>
    <t>G23558</t>
  </si>
  <si>
    <t>G15363</t>
  </si>
  <si>
    <t xml:space="preserve">MNDA: Dented, Bowed +12' HZ's.  Previously reported.  New MNDA: Dented +12' HZ. </t>
  </si>
  <si>
    <t>ID</t>
  </si>
  <si>
    <t>ComplexIdNum</t>
  </si>
  <si>
    <t>StructureNumber</t>
  </si>
  <si>
    <t>AreaCode</t>
  </si>
  <si>
    <t>BlockNumber</t>
  </si>
  <si>
    <t>StructureName</t>
  </si>
  <si>
    <t>StrucTypeCode</t>
  </si>
  <si>
    <t>PltfmFunction</t>
  </si>
  <si>
    <t>Heritage</t>
  </si>
  <si>
    <t>LeaseNumber</t>
  </si>
  <si>
    <t>InstallDate</t>
  </si>
  <si>
    <t>RemovalDate</t>
  </si>
  <si>
    <t>HurricaneFailed</t>
  </si>
  <si>
    <t>WaterDepth</t>
  </si>
  <si>
    <t>Latitude</t>
  </si>
  <si>
    <t>Longitude</t>
  </si>
  <si>
    <t>DeckHeight</t>
  </si>
  <si>
    <t>Fed/State</t>
  </si>
  <si>
    <t>Quarters</t>
  </si>
  <si>
    <t>QuartersCapacity</t>
  </si>
  <si>
    <t>Bridge Linked to</t>
  </si>
  <si>
    <t>NumberLegs</t>
  </si>
  <si>
    <t>BracingLong</t>
  </si>
  <si>
    <t>BracingTran</t>
  </si>
  <si>
    <t>Grouting</t>
  </si>
  <si>
    <t>Notes</t>
  </si>
  <si>
    <t>FPH-COF</t>
  </si>
  <si>
    <t>SH-COF</t>
  </si>
  <si>
    <t>SignificantDamage</t>
  </si>
  <si>
    <t>Assessed</t>
  </si>
  <si>
    <t>INSPYEAR</t>
  </si>
  <si>
    <t>Concrete</t>
  </si>
  <si>
    <t>MainOperator</t>
  </si>
  <si>
    <t/>
  </si>
  <si>
    <t>42.9</t>
  </si>
  <si>
    <t>50.7</t>
  </si>
  <si>
    <t>24.1</t>
  </si>
  <si>
    <t>18.5</t>
  </si>
  <si>
    <t>6.4</t>
  </si>
  <si>
    <t>20.7</t>
  </si>
  <si>
    <t>15.6</t>
  </si>
  <si>
    <t>14.9</t>
  </si>
  <si>
    <t>18.7</t>
  </si>
  <si>
    <t>14.3</t>
  </si>
  <si>
    <t>34.4</t>
  </si>
  <si>
    <t>51.4</t>
  </si>
  <si>
    <t>50.1</t>
  </si>
  <si>
    <t>51.1</t>
  </si>
  <si>
    <t>69.6</t>
  </si>
  <si>
    <t>53.2</t>
  </si>
  <si>
    <t>80.1</t>
  </si>
  <si>
    <t>70.2</t>
  </si>
  <si>
    <t>72.4</t>
  </si>
  <si>
    <t>77.4</t>
  </si>
  <si>
    <t>92.1</t>
  </si>
  <si>
    <t>55.3</t>
  </si>
  <si>
    <t>13.8</t>
  </si>
  <si>
    <t>33.5</t>
  </si>
  <si>
    <t>77.7</t>
  </si>
  <si>
    <t>15.4</t>
  </si>
  <si>
    <t>17.2</t>
  </si>
  <si>
    <t>44.7</t>
  </si>
  <si>
    <t>74.1</t>
  </si>
  <si>
    <t>46.1</t>
  </si>
  <si>
    <t>74.7</t>
  </si>
  <si>
    <t>57.8</t>
  </si>
  <si>
    <t>47.11</t>
  </si>
  <si>
    <t>41.11</t>
  </si>
  <si>
    <t>71.7</t>
  </si>
  <si>
    <t>59.8</t>
  </si>
  <si>
    <t>53.9</t>
  </si>
  <si>
    <t>51.2</t>
  </si>
  <si>
    <t>55.1</t>
  </si>
  <si>
    <t>52.7</t>
  </si>
  <si>
    <t>9.4</t>
  </si>
  <si>
    <t>9.0</t>
  </si>
  <si>
    <t>13.2</t>
  </si>
  <si>
    <t>8.1</t>
  </si>
  <si>
    <t>11.9</t>
  </si>
  <si>
    <t>8.9</t>
  </si>
  <si>
    <t>15.1</t>
  </si>
  <si>
    <t>31.11</t>
  </si>
  <si>
    <t>32.5</t>
  </si>
  <si>
    <t>26.8</t>
  </si>
  <si>
    <t>8.2</t>
  </si>
  <si>
    <t>10.7</t>
  </si>
  <si>
    <t>17.7</t>
  </si>
  <si>
    <t>14.1</t>
  </si>
  <si>
    <t>14.5</t>
  </si>
  <si>
    <t>15.9</t>
  </si>
  <si>
    <t>15.11</t>
  </si>
  <si>
    <t>17.11</t>
  </si>
  <si>
    <t>15.8</t>
  </si>
  <si>
    <t>13.5</t>
  </si>
  <si>
    <t>16.8</t>
  </si>
  <si>
    <t>19.9</t>
  </si>
  <si>
    <t>12.4</t>
  </si>
  <si>
    <t>43.2</t>
  </si>
  <si>
    <t>41.5</t>
  </si>
  <si>
    <t>12.9</t>
  </si>
  <si>
    <t>42.3</t>
  </si>
  <si>
    <t>40.8</t>
  </si>
  <si>
    <t>47.7</t>
  </si>
  <si>
    <t>49.6</t>
  </si>
  <si>
    <t>37.7</t>
  </si>
  <si>
    <t>46.11</t>
  </si>
  <si>
    <t>19.1</t>
  </si>
  <si>
    <t>30.3</t>
  </si>
  <si>
    <t>39.9</t>
  </si>
  <si>
    <t>36.4</t>
  </si>
  <si>
    <t>30.2</t>
  </si>
  <si>
    <t>31.1</t>
  </si>
  <si>
    <t>44.1</t>
  </si>
  <si>
    <t>49.8</t>
  </si>
  <si>
    <t>45.7</t>
  </si>
  <si>
    <t>54.9</t>
  </si>
  <si>
    <t>53.1</t>
  </si>
  <si>
    <t>62.3</t>
  </si>
  <si>
    <t>62.1</t>
  </si>
  <si>
    <t>49.11</t>
  </si>
  <si>
    <t>55.8</t>
  </si>
  <si>
    <t>61.5</t>
  </si>
  <si>
    <t>60.5</t>
  </si>
  <si>
    <t>49.9</t>
  </si>
  <si>
    <t>53.3</t>
  </si>
  <si>
    <t>60.1</t>
  </si>
  <si>
    <t>53.5</t>
  </si>
  <si>
    <t>41.8</t>
  </si>
  <si>
    <t>59.6</t>
  </si>
  <si>
    <t>51.9</t>
  </si>
  <si>
    <t>53.6</t>
  </si>
  <si>
    <t>52.8</t>
  </si>
  <si>
    <t>29.9</t>
  </si>
  <si>
    <t>47.3</t>
  </si>
  <si>
    <t>59.1</t>
  </si>
  <si>
    <t>52.4</t>
  </si>
  <si>
    <t>57.1</t>
  </si>
  <si>
    <t>65.1</t>
  </si>
  <si>
    <t>API Default</t>
  </si>
  <si>
    <t>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</si>
</sst>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8" fillId="0" borderId="0"/>
  </cellStyleXfs>
  <cellXfs count="47">
    <xf numFmtId="0" fontId="0" fillId="0" borderId="0" xfId="0"/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quotePrefix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3" applyNumberFormat="1" applyFont="1" applyFill="1" applyBorder="1" applyAlignment="1" applyProtection="1">
      <alignment horizontal="center"/>
    </xf>
    <xf numFmtId="0" fontId="4" fillId="0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 wrapText="1"/>
    </xf>
    <xf numFmtId="0" fontId="4" fillId="0" borderId="1" xfId="3" applyNumberFormat="1" applyFont="1" applyFill="1" applyBorder="1" applyAlignment="1">
      <alignment horizontal="center"/>
    </xf>
    <xf numFmtId="16" fontId="4" fillId="0" borderId="1" xfId="1" quotePrefix="1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quotePrefix="1" applyNumberFormat="1" applyFont="1" applyFill="1" applyBorder="1" applyAlignment="1">
      <alignment horizontal="center"/>
    </xf>
    <xf numFmtId="0" fontId="4" fillId="0" borderId="1" xfId="3" applyNumberFormat="1" applyFont="1" applyFill="1" applyBorder="1" applyAlignment="1" applyProtection="1">
      <alignment horizontal="center" wrapText="1"/>
      <protection locked="0"/>
    </xf>
    <xf numFmtId="0" fontId="2" fillId="0" borderId="0" xfId="1" applyFont="1" applyFill="1"/>
    <xf numFmtId="0" fontId="4" fillId="0" borderId="1" xfId="3" quotePrefix="1" applyNumberFormat="1" applyFont="1" applyFill="1" applyBorder="1" applyAlignment="1" applyProtection="1">
      <alignment horizontal="center"/>
    </xf>
    <xf numFmtId="0" fontId="4" fillId="0" borderId="1" xfId="3" applyNumberFormat="1" applyFont="1" applyFill="1" applyBorder="1" applyAlignment="1" applyProtection="1">
      <alignment horizontal="left" wrapText="1"/>
      <protection locked="0"/>
    </xf>
    <xf numFmtId="1" fontId="4" fillId="0" borderId="1" xfId="3" applyNumberFormat="1" applyFont="1" applyFill="1" applyBorder="1" applyAlignment="1" applyProtection="1">
      <alignment horizontal="center" wrapText="1"/>
      <protection locked="0"/>
    </xf>
    <xf numFmtId="17" fontId="4" fillId="0" borderId="1" xfId="1" quotePrefix="1" applyNumberFormat="1" applyFont="1" applyFill="1" applyBorder="1" applyAlignment="1">
      <alignment horizontal="center"/>
    </xf>
    <xf numFmtId="0" fontId="4" fillId="0" borderId="1" xfId="3" quotePrefix="1" applyNumberFormat="1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1" fontId="4" fillId="0" borderId="1" xfId="3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quotePrefix="1" applyNumberFormat="1" applyFont="1" applyFill="1" applyBorder="1" applyAlignment="1">
      <alignment horizontal="center"/>
    </xf>
    <xf numFmtId="0" fontId="4" fillId="0" borderId="3" xfId="2" applyNumberFormat="1" applyFont="1" applyFill="1" applyBorder="1" applyAlignment="1">
      <alignment horizontal="center"/>
    </xf>
    <xf numFmtId="0" fontId="4" fillId="0" borderId="0" xfId="1" applyFont="1" applyFill="1"/>
    <xf numFmtId="0" fontId="7" fillId="0" borderId="0" xfId="1" applyFont="1" applyFill="1" applyAlignment="1">
      <alignment horizontal="center"/>
    </xf>
    <xf numFmtId="14" fontId="4" fillId="0" borderId="1" xfId="3" applyNumberFormat="1" applyFont="1" applyFill="1" applyBorder="1" applyAlignment="1">
      <alignment horizontal="center"/>
    </xf>
    <xf numFmtId="0" fontId="2" fillId="0" borderId="0" xfId="3" applyFont="1" applyFill="1"/>
    <xf numFmtId="0" fontId="7" fillId="0" borderId="0" xfId="1" applyFont="1" applyFill="1"/>
    <xf numFmtId="49" fontId="4" fillId="0" borderId="1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0" fontId="2" fillId="0" borderId="0" xfId="1" applyFont="1" applyFill="1" applyAlignment="1">
      <alignment horizontal="center"/>
    </xf>
    <xf numFmtId="0" fontId="4" fillId="0" borderId="1" xfId="4" applyFont="1" applyFill="1" applyBorder="1" applyAlignment="1">
      <alignment horizontal="left"/>
    </xf>
    <xf numFmtId="0" fontId="9" fillId="2" borderId="4" xfId="5" applyFont="1" applyFill="1" applyBorder="1" applyAlignment="1">
      <alignment horizontal="center"/>
    </xf>
    <xf numFmtId="0" fontId="9" fillId="2" borderId="5" xfId="5" applyFont="1" applyFill="1" applyBorder="1" applyAlignment="1">
      <alignment horizontal="center"/>
    </xf>
    <xf numFmtId="0" fontId="9" fillId="0" borderId="6" xfId="5" applyFont="1" applyFill="1" applyBorder="1" applyAlignment="1">
      <alignment horizontal="right" wrapText="1"/>
    </xf>
    <xf numFmtId="0" fontId="9" fillId="0" borderId="6" xfId="5" applyFont="1" applyFill="1" applyBorder="1" applyAlignment="1">
      <alignment wrapText="1"/>
    </xf>
    <xf numFmtId="0" fontId="8" fillId="0" borderId="0" xfId="5"/>
    <xf numFmtId="0" fontId="9" fillId="0" borderId="0" xfId="5" applyFont="1" applyFill="1" applyBorder="1" applyAlignment="1">
      <alignment horizontal="right" wrapText="1"/>
    </xf>
    <xf numFmtId="14" fontId="9" fillId="0" borderId="6" xfId="5" applyNumberFormat="1" applyFont="1" applyFill="1" applyBorder="1" applyAlignment="1">
      <alignment horizontal="right" wrapText="1"/>
    </xf>
  </cellXfs>
  <cellStyles count="6">
    <cellStyle name="Normal" xfId="0" builtinId="0"/>
    <cellStyle name="Normal 2" xfId="1"/>
    <cellStyle name="Normal 3 2 2 2 2" xfId="2"/>
    <cellStyle name="Normal_Kerr-McGee 2005 OSTS Report" xfId="3"/>
    <cellStyle name="Normal_Phillips 2003 Post Lili OSTS" xfId="4"/>
    <cellStyle name="Normal_Shee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AH127"/>
  <sheetViews>
    <sheetView tabSelected="1" topLeftCell="A115" workbookViewId="0">
      <selection activeCell="G2" sqref="G2:G127"/>
    </sheetView>
  </sheetViews>
  <sheetFormatPr defaultRowHeight="15" x14ac:dyDescent="0.25"/>
  <cols>
    <col min="2" max="2" width="15.625" customWidth="1"/>
    <col min="3" max="3" width="12.375" customWidth="1"/>
    <col min="7" max="7" width="13.75" customWidth="1"/>
    <col min="8" max="8" width="17.25" customWidth="1"/>
    <col min="11" max="11" width="11.625" customWidth="1"/>
    <col min="33" max="33" width="17.25" customWidth="1"/>
  </cols>
  <sheetData>
    <row r="1" spans="1:34" x14ac:dyDescent="0.25">
      <c r="A1" s="40" t="s">
        <v>183</v>
      </c>
      <c r="B1" s="40" t="s">
        <v>184</v>
      </c>
      <c r="C1" s="40" t="s">
        <v>185</v>
      </c>
      <c r="D1" s="40" t="s">
        <v>186</v>
      </c>
      <c r="E1" s="40" t="s">
        <v>187</v>
      </c>
      <c r="F1" s="40" t="s">
        <v>188</v>
      </c>
      <c r="G1" s="40" t="s">
        <v>189</v>
      </c>
      <c r="H1" s="40" t="s">
        <v>190</v>
      </c>
      <c r="I1" s="40" t="s">
        <v>191</v>
      </c>
      <c r="J1" s="40" t="s">
        <v>192</v>
      </c>
      <c r="K1" s="40" t="s">
        <v>193</v>
      </c>
      <c r="L1" s="40" t="s">
        <v>194</v>
      </c>
      <c r="M1" s="40" t="s">
        <v>195</v>
      </c>
      <c r="N1" s="40" t="s">
        <v>196</v>
      </c>
      <c r="O1" s="40" t="s">
        <v>197</v>
      </c>
      <c r="P1" s="40" t="s">
        <v>198</v>
      </c>
      <c r="Q1" s="40" t="s">
        <v>199</v>
      </c>
      <c r="R1" s="40" t="s">
        <v>200</v>
      </c>
      <c r="S1" s="40" t="s">
        <v>201</v>
      </c>
      <c r="T1" s="40" t="s">
        <v>202</v>
      </c>
      <c r="U1" s="40" t="s">
        <v>203</v>
      </c>
      <c r="V1" s="40" t="s">
        <v>204</v>
      </c>
      <c r="W1" s="40" t="s">
        <v>205</v>
      </c>
      <c r="X1" s="40" t="s">
        <v>206</v>
      </c>
      <c r="Y1" s="40" t="s">
        <v>207</v>
      </c>
      <c r="Z1" s="40" t="s">
        <v>208</v>
      </c>
      <c r="AA1" s="40" t="s">
        <v>209</v>
      </c>
      <c r="AB1" s="40" t="s">
        <v>210</v>
      </c>
      <c r="AC1" s="40" t="s">
        <v>211</v>
      </c>
      <c r="AD1" s="40" t="s">
        <v>212</v>
      </c>
      <c r="AE1" s="40" t="s">
        <v>213</v>
      </c>
      <c r="AF1" s="41" t="s">
        <v>214</v>
      </c>
      <c r="AG1" s="41" t="s">
        <v>215</v>
      </c>
      <c r="AH1" s="41" t="s">
        <v>321</v>
      </c>
    </row>
    <row r="2" spans="1:34" ht="15" customHeight="1" x14ac:dyDescent="0.25">
      <c r="A2" s="42" t="str">
        <f>CONCATENATE(B2,C2)</f>
        <v>207441</v>
      </c>
      <c r="B2" s="42">
        <f>OSTS!E5</f>
        <v>20744</v>
      </c>
      <c r="C2" s="42">
        <f>OSTS!F5</f>
        <v>1</v>
      </c>
      <c r="D2" s="43" t="str">
        <f>OSTS!J5</f>
        <v>EC</v>
      </c>
      <c r="E2" s="43">
        <f>OSTS!K5</f>
        <v>321</v>
      </c>
      <c r="F2" s="43" t="str">
        <f>OSTS!L5</f>
        <v>A</v>
      </c>
      <c r="G2" s="43" t="str">
        <f>OSTS!S5</f>
        <v>8-P</v>
      </c>
      <c r="H2" s="43"/>
      <c r="I2" s="43"/>
      <c r="J2" s="43" t="str">
        <f>OSTS!H5</f>
        <v>G02061</v>
      </c>
      <c r="K2" s="46" t="str">
        <f>CONCATENATE(OSTS!O5,"-01-01")</f>
        <v>1972-01-01</v>
      </c>
      <c r="L2" s="44"/>
      <c r="M2" s="43" t="s">
        <v>216</v>
      </c>
      <c r="N2" s="42">
        <f>OSTS!P5</f>
        <v>220</v>
      </c>
      <c r="O2" s="42"/>
      <c r="P2" s="42"/>
      <c r="Q2" s="42" t="str">
        <f>OSTS!T5</f>
        <v>42.9</v>
      </c>
      <c r="R2" s="43" t="s">
        <v>67</v>
      </c>
      <c r="S2" s="42"/>
      <c r="T2" s="43" t="s">
        <v>216</v>
      </c>
      <c r="U2" s="43" t="s">
        <v>216</v>
      </c>
      <c r="V2" s="42"/>
      <c r="W2" s="43"/>
      <c r="X2" s="43"/>
      <c r="Y2" s="42"/>
      <c r="Z2" s="43" t="str">
        <f>OSTS!AI5</f>
        <v xml:space="preserve">MNDA: Dented +15' HD.  Previously reported. </v>
      </c>
      <c r="AA2" s="43" t="str">
        <f>IF(OSTS!V5="L-1","HIGH",IF(OSTS!V5="L-2","MEDIUM",IF(OSTS!V5="L-3","LOW")))</f>
        <v>MEDIUM</v>
      </c>
      <c r="AB2" s="43" t="str">
        <f>IF(T2&gt;0,"HIGH","LOW")</f>
        <v>HIGH</v>
      </c>
      <c r="AC2" s="42"/>
      <c r="AD2" s="42"/>
      <c r="AE2" s="45">
        <f>OSTS!B5</f>
        <v>2015</v>
      </c>
      <c r="AG2" t="s">
        <v>34</v>
      </c>
      <c r="AH2" t="s">
        <v>322</v>
      </c>
    </row>
    <row r="3" spans="1:34" ht="15" customHeight="1" x14ac:dyDescent="0.25">
      <c r="A3" s="42" t="str">
        <f t="shared" ref="A3:A66" si="0">CONCATENATE(B3,C3)</f>
        <v>228031</v>
      </c>
      <c r="B3" s="42">
        <f>OSTS!E6</f>
        <v>22803</v>
      </c>
      <c r="C3" s="42">
        <f>OSTS!F6</f>
        <v>1</v>
      </c>
      <c r="D3" s="43" t="str">
        <f>OSTS!J6</f>
        <v>EC</v>
      </c>
      <c r="E3" s="43">
        <f>OSTS!K6</f>
        <v>321</v>
      </c>
      <c r="F3" s="43" t="str">
        <f>OSTS!L6</f>
        <v>B</v>
      </c>
      <c r="G3" s="43" t="str">
        <f>OSTS!S6</f>
        <v>4-P</v>
      </c>
      <c r="H3" s="43"/>
      <c r="I3" s="43"/>
      <c r="J3" s="43" t="str">
        <f>OSTS!H6</f>
        <v>G02061</v>
      </c>
      <c r="K3" s="46" t="str">
        <f>CONCATENATE(OSTS!O6,"-01-01")</f>
        <v>1982-01-01</v>
      </c>
      <c r="L3" s="44"/>
      <c r="M3" s="43" t="s">
        <v>216</v>
      </c>
      <c r="N3" s="42">
        <f>OSTS!P6</f>
        <v>229</v>
      </c>
      <c r="O3" s="42"/>
      <c r="P3" s="42"/>
      <c r="Q3" s="42">
        <f>OSTS!T6</f>
        <v>55</v>
      </c>
      <c r="R3" s="43" t="s">
        <v>67</v>
      </c>
      <c r="S3" s="42"/>
      <c r="T3" s="43" t="s">
        <v>216</v>
      </c>
      <c r="U3" s="43" t="s">
        <v>216</v>
      </c>
      <c r="V3" s="42"/>
      <c r="W3" s="43"/>
      <c r="X3" s="43"/>
      <c r="Y3" s="42"/>
      <c r="Z3" s="43" t="str">
        <f>OSTS!AI6</f>
        <v>MNDA: Dented  +12' HZ.  Previously reported.  Risk based inspection interval review is in progress.  Request for extension of underwater inspection interval to be submitted to BSEE before year end 2015.</v>
      </c>
      <c r="AA3" s="43" t="str">
        <f>IF(OSTS!V6="L-1","HIGH",IF(OSTS!V6="L-2","MEDIUM",IF(OSTS!V6="L-3","LOW")))</f>
        <v>MEDIUM</v>
      </c>
      <c r="AB3" s="43" t="str">
        <f t="shared" ref="AB3:AB8" si="1">IF(T3&gt;0,"HIGH","LOW")</f>
        <v>HIGH</v>
      </c>
      <c r="AC3" s="42"/>
      <c r="AD3" s="42"/>
      <c r="AE3" s="45">
        <f>OSTS!B6</f>
        <v>2015</v>
      </c>
      <c r="AG3" t="s">
        <v>34</v>
      </c>
      <c r="AH3" t="s">
        <v>322</v>
      </c>
    </row>
    <row r="4" spans="1:34" ht="15" customHeight="1" x14ac:dyDescent="0.25">
      <c r="A4" s="42" t="str">
        <f t="shared" si="0"/>
        <v>215021</v>
      </c>
      <c r="B4" s="42">
        <f>OSTS!E7</f>
        <v>21502</v>
      </c>
      <c r="C4" s="42">
        <f>OSTS!F7</f>
        <v>1</v>
      </c>
      <c r="D4" s="43" t="str">
        <f>OSTS!J7</f>
        <v>EC</v>
      </c>
      <c r="E4" s="43">
        <f>OSTS!K7</f>
        <v>338</v>
      </c>
      <c r="F4" s="43" t="str">
        <f>OSTS!L7</f>
        <v>A</v>
      </c>
      <c r="G4" s="43" t="str">
        <f>OSTS!S7</f>
        <v>8-P SK</v>
      </c>
      <c r="H4" s="43"/>
      <c r="I4" s="43"/>
      <c r="J4" s="43" t="str">
        <f>OSTS!H7</f>
        <v>G02063</v>
      </c>
      <c r="K4" s="46" t="str">
        <f>CONCATENATE(OSTS!O7,"-01-01")</f>
        <v>1973-01-01</v>
      </c>
      <c r="L4" s="44"/>
      <c r="M4" s="43" t="s">
        <v>216</v>
      </c>
      <c r="N4" s="42">
        <f>OSTS!P7</f>
        <v>270</v>
      </c>
      <c r="O4" s="42"/>
      <c r="P4" s="42"/>
      <c r="Q4" s="42" t="str">
        <f>OSTS!T7</f>
        <v>50.7</v>
      </c>
      <c r="R4" s="43" t="s">
        <v>67</v>
      </c>
      <c r="S4" s="42"/>
      <c r="T4" s="43" t="s">
        <v>216</v>
      </c>
      <c r="U4" s="43" t="s">
        <v>216</v>
      </c>
      <c r="V4" s="42"/>
      <c r="W4" s="43"/>
      <c r="X4" s="43"/>
      <c r="Y4" s="42"/>
      <c r="Z4" s="43" t="str">
        <f>OSTS!AI7</f>
        <v xml:space="preserve">MNDA: Dented, Bowed +12' HZ's.  Previously reported.  New MNDA: Dented +12' HZ. </v>
      </c>
      <c r="AA4" s="43" t="str">
        <f>IF(OSTS!V7="L-1","HIGH",IF(OSTS!V7="L-2","MEDIUM",IF(OSTS!V7="L-3","LOW")))</f>
        <v>MEDIUM</v>
      </c>
      <c r="AB4" s="43" t="str">
        <f t="shared" si="1"/>
        <v>HIGH</v>
      </c>
      <c r="AC4" s="42"/>
      <c r="AD4" s="42"/>
      <c r="AE4" s="45">
        <f>OSTS!B7</f>
        <v>2015</v>
      </c>
      <c r="AG4" t="s">
        <v>34</v>
      </c>
      <c r="AH4" t="s">
        <v>322</v>
      </c>
    </row>
    <row r="5" spans="1:34" ht="15" customHeight="1" x14ac:dyDescent="0.25">
      <c r="A5" s="42" t="str">
        <f t="shared" si="0"/>
        <v>900151</v>
      </c>
      <c r="B5" s="42">
        <f>OSTS!E8</f>
        <v>90015</v>
      </c>
      <c r="C5" s="42">
        <f>OSTS!F8</f>
        <v>1</v>
      </c>
      <c r="D5" s="43" t="str">
        <f>OSTS!J8</f>
        <v>EC</v>
      </c>
      <c r="E5" s="43">
        <f>OSTS!K8</f>
        <v>349</v>
      </c>
      <c r="F5" s="43" t="str">
        <f>OSTS!L8</f>
        <v>A</v>
      </c>
      <c r="G5" s="43" t="str">
        <f>OSTS!S8</f>
        <v>TRI</v>
      </c>
      <c r="H5" s="43"/>
      <c r="I5" s="43"/>
      <c r="J5" s="43" t="str">
        <f>OSTS!H8</f>
        <v>G14385</v>
      </c>
      <c r="K5" s="46" t="str">
        <f>CONCATENATE(OSTS!O8,"-01-01")</f>
        <v>1997-01-01</v>
      </c>
      <c r="L5" s="44"/>
      <c r="M5" s="43" t="s">
        <v>216</v>
      </c>
      <c r="N5" s="42">
        <f>OSTS!P8</f>
        <v>302</v>
      </c>
      <c r="O5" s="42"/>
      <c r="P5" s="42"/>
      <c r="Q5" s="42">
        <f>OSTS!T8</f>
        <v>55</v>
      </c>
      <c r="R5" s="43" t="s">
        <v>67</v>
      </c>
      <c r="S5" s="42"/>
      <c r="T5" s="43" t="s">
        <v>216</v>
      </c>
      <c r="U5" s="43" t="s">
        <v>216</v>
      </c>
      <c r="V5" s="42"/>
      <c r="W5" s="43"/>
      <c r="X5" s="43"/>
      <c r="Y5" s="42"/>
      <c r="Z5" s="43">
        <f>OSTS!AI8</f>
        <v>0</v>
      </c>
      <c r="AA5" s="43" t="str">
        <f>IF(OSTS!V8="L-1","HIGH",IF(OSTS!V8="L-2","MEDIUM",IF(OSTS!V8="L-3","LOW")))</f>
        <v>MEDIUM</v>
      </c>
      <c r="AB5" s="43" t="str">
        <f t="shared" si="1"/>
        <v>HIGH</v>
      </c>
      <c r="AC5" s="42"/>
      <c r="AD5" s="42"/>
      <c r="AE5" s="45">
        <f>OSTS!B8</f>
        <v>2015</v>
      </c>
      <c r="AG5" t="s">
        <v>34</v>
      </c>
      <c r="AH5" t="s">
        <v>322</v>
      </c>
    </row>
    <row r="6" spans="1:34" ht="15" customHeight="1" x14ac:dyDescent="0.25">
      <c r="A6" s="42" t="str">
        <f t="shared" si="0"/>
        <v>260361</v>
      </c>
      <c r="B6" s="42">
        <f>OSTS!E9</f>
        <v>26036</v>
      </c>
      <c r="C6" s="42">
        <f>OSTS!F9</f>
        <v>1</v>
      </c>
      <c r="D6" s="43" t="str">
        <f>OSTS!J9</f>
        <v>EI</v>
      </c>
      <c r="E6" s="43">
        <f>OSTS!K9</f>
        <v>88</v>
      </c>
      <c r="F6" s="43" t="str">
        <f>OSTS!L9</f>
        <v>A-1</v>
      </c>
      <c r="G6" s="43" t="str">
        <f>OSTS!S9</f>
        <v>CAS</v>
      </c>
      <c r="H6" s="43"/>
      <c r="I6" s="43"/>
      <c r="J6" s="43" t="str">
        <f>OSTS!H9</f>
        <v>G10721</v>
      </c>
      <c r="K6" s="46" t="str">
        <f>CONCATENATE(OSTS!O9,"-01-01")</f>
        <v>1993-01-01</v>
      </c>
      <c r="L6" s="44"/>
      <c r="M6" s="43" t="s">
        <v>216</v>
      </c>
      <c r="N6" s="42">
        <f>OSTS!P9</f>
        <v>20</v>
      </c>
      <c r="O6" s="42"/>
      <c r="P6" s="42"/>
      <c r="Q6" s="42" t="str">
        <f>OSTS!T9</f>
        <v>24.1</v>
      </c>
      <c r="R6" s="43" t="s">
        <v>67</v>
      </c>
      <c r="S6" s="42"/>
      <c r="T6" s="43" t="s">
        <v>216</v>
      </c>
      <c r="U6" s="43" t="s">
        <v>216</v>
      </c>
      <c r="V6" s="42"/>
      <c r="W6" s="43"/>
      <c r="X6" s="43"/>
      <c r="Y6" s="42"/>
      <c r="Z6" s="43" t="str">
        <f>OSTS!AI9</f>
        <v xml:space="preserve">MNDA:  Caisson is leaning 3°.  Previously reported. </v>
      </c>
      <c r="AA6" s="43" t="str">
        <f>IF(OSTS!V9="L-1","HIGH",IF(OSTS!V9="L-2","MEDIUM",IF(OSTS!V9="L-3","LOW")))</f>
        <v>LOW</v>
      </c>
      <c r="AB6" s="43" t="str">
        <f t="shared" si="1"/>
        <v>HIGH</v>
      </c>
      <c r="AC6" s="42"/>
      <c r="AD6" s="42"/>
      <c r="AE6" s="45">
        <f>OSTS!B9</f>
        <v>2015</v>
      </c>
      <c r="AG6" t="s">
        <v>34</v>
      </c>
      <c r="AH6" t="s">
        <v>322</v>
      </c>
    </row>
    <row r="7" spans="1:34" ht="15" customHeight="1" x14ac:dyDescent="0.25">
      <c r="A7" s="42" t="str">
        <f t="shared" si="0"/>
        <v>228891</v>
      </c>
      <c r="B7" s="42">
        <f>OSTS!E10</f>
        <v>22889</v>
      </c>
      <c r="C7" s="42">
        <f>OSTS!F10</f>
        <v>1</v>
      </c>
      <c r="D7" s="43" t="str">
        <f>OSTS!J10</f>
        <v>EI</v>
      </c>
      <c r="E7" s="43">
        <f>OSTS!K10</f>
        <v>89</v>
      </c>
      <c r="F7" s="43">
        <f>OSTS!L10</f>
        <v>21</v>
      </c>
      <c r="G7" s="43" t="str">
        <f>OSTS!S10</f>
        <v>CAS</v>
      </c>
      <c r="H7" s="43"/>
      <c r="I7" s="43"/>
      <c r="J7" s="43">
        <f>OSTS!H10</f>
        <v>44</v>
      </c>
      <c r="K7" s="46" t="str">
        <f>CONCATENATE(OSTS!O10,"-01-01")</f>
        <v>1984-01-01</v>
      </c>
      <c r="L7" s="44"/>
      <c r="M7" s="43" t="s">
        <v>216</v>
      </c>
      <c r="N7" s="42">
        <f>OSTS!P10</f>
        <v>18</v>
      </c>
      <c r="O7" s="42"/>
      <c r="P7" s="42"/>
      <c r="Q7" s="42" t="str">
        <f>OSTS!T10</f>
        <v>18.5</v>
      </c>
      <c r="R7" s="43" t="s">
        <v>67</v>
      </c>
      <c r="S7" s="42"/>
      <c r="T7" s="43" t="s">
        <v>216</v>
      </c>
      <c r="U7" s="43" t="s">
        <v>216</v>
      </c>
      <c r="V7" s="42"/>
      <c r="W7" s="43"/>
      <c r="X7" s="43"/>
      <c r="Y7" s="42"/>
      <c r="Z7" s="43" t="str">
        <f>OSTS!AI10</f>
        <v>MNDA: Caisson is leaning 4°.  Previously reported.</v>
      </c>
      <c r="AA7" s="43" t="str">
        <f>IF(OSTS!V10="L-1","HIGH",IF(OSTS!V10="L-2","MEDIUM",IF(OSTS!V10="L-3","LOW")))</f>
        <v>LOW</v>
      </c>
      <c r="AB7" s="43" t="str">
        <f t="shared" si="1"/>
        <v>HIGH</v>
      </c>
      <c r="AC7" s="42"/>
      <c r="AD7" s="42"/>
      <c r="AE7" s="45">
        <f>OSTS!B10</f>
        <v>2015</v>
      </c>
      <c r="AG7" t="s">
        <v>34</v>
      </c>
      <c r="AH7" t="s">
        <v>322</v>
      </c>
    </row>
    <row r="8" spans="1:34" ht="15" customHeight="1" x14ac:dyDescent="0.25">
      <c r="A8" s="42" t="str">
        <f t="shared" si="0"/>
        <v>213491</v>
      </c>
      <c r="B8" s="42">
        <f>OSTS!E11</f>
        <v>21349</v>
      </c>
      <c r="C8" s="42">
        <f>OSTS!F11</f>
        <v>1</v>
      </c>
      <c r="D8" s="43" t="str">
        <f>OSTS!J11</f>
        <v>EI</v>
      </c>
      <c r="E8" s="43">
        <f>OSTS!K11</f>
        <v>90</v>
      </c>
      <c r="F8" s="43">
        <f>OSTS!L11</f>
        <v>9</v>
      </c>
      <c r="G8" s="43" t="str">
        <f>OSTS!S11</f>
        <v>CAS</v>
      </c>
      <c r="H8" s="43"/>
      <c r="I8" s="43"/>
      <c r="J8" s="43">
        <f>OSTS!H11</f>
        <v>229</v>
      </c>
      <c r="K8" s="46" t="str">
        <f>CONCATENATE(OSTS!O11,"-01-01")</f>
        <v>1982-01-01</v>
      </c>
      <c r="L8" s="44"/>
      <c r="M8" s="43" t="s">
        <v>216</v>
      </c>
      <c r="N8" s="42">
        <f>OSTS!P11</f>
        <v>22</v>
      </c>
      <c r="O8" s="42"/>
      <c r="P8" s="42"/>
      <c r="Q8" s="42" t="str">
        <f>OSTS!T11</f>
        <v>6.4</v>
      </c>
      <c r="R8" s="43" t="s">
        <v>67</v>
      </c>
      <c r="S8" s="42"/>
      <c r="T8" s="43" t="s">
        <v>216</v>
      </c>
      <c r="U8" s="43" t="s">
        <v>216</v>
      </c>
      <c r="V8" s="42"/>
      <c r="W8" s="43"/>
      <c r="X8" s="43"/>
      <c r="Y8" s="42"/>
      <c r="Z8" s="43">
        <f>OSTS!AI11</f>
        <v>0</v>
      </c>
      <c r="AA8" s="43" t="str">
        <f>IF(OSTS!V11="L-1","HIGH",IF(OSTS!V11="L-2","MEDIUM",IF(OSTS!V11="L-3","LOW")))</f>
        <v>LOW</v>
      </c>
      <c r="AB8" s="43" t="str">
        <f t="shared" si="1"/>
        <v>HIGH</v>
      </c>
      <c r="AC8" s="42"/>
      <c r="AD8" s="42"/>
      <c r="AE8" s="45">
        <f>OSTS!B11</f>
        <v>2015</v>
      </c>
      <c r="AG8" t="s">
        <v>34</v>
      </c>
      <c r="AH8" t="s">
        <v>322</v>
      </c>
    </row>
    <row r="9" spans="1:34" ht="15" customHeight="1" x14ac:dyDescent="0.25">
      <c r="A9" s="42" t="str">
        <f t="shared" si="0"/>
        <v>213492</v>
      </c>
      <c r="B9" s="42">
        <f>OSTS!E12</f>
        <v>21349</v>
      </c>
      <c r="C9" s="42">
        <f>OSTS!F12</f>
        <v>2</v>
      </c>
      <c r="D9" s="43" t="str">
        <f>OSTS!J12</f>
        <v>EI</v>
      </c>
      <c r="E9" s="43">
        <f>OSTS!K12</f>
        <v>90</v>
      </c>
      <c r="F9" s="43">
        <f>OSTS!L12</f>
        <v>10</v>
      </c>
      <c r="G9" s="43" t="str">
        <f>OSTS!S12</f>
        <v>CAS</v>
      </c>
      <c r="H9" s="43"/>
      <c r="I9" s="43"/>
      <c r="J9" s="43">
        <f>OSTS!H12</f>
        <v>229</v>
      </c>
      <c r="K9" s="46" t="str">
        <f>CONCATENATE(OSTS!O12,"-01-01")</f>
        <v>1982-01-01</v>
      </c>
      <c r="L9" s="44"/>
      <c r="M9" s="43" t="s">
        <v>216</v>
      </c>
      <c r="N9" s="42">
        <f>OSTS!P12</f>
        <v>22</v>
      </c>
      <c r="O9" s="42"/>
      <c r="P9" s="42"/>
      <c r="Q9" s="42" t="str">
        <f>OSTS!T12</f>
        <v>6.4</v>
      </c>
      <c r="R9" s="43" t="s">
        <v>67</v>
      </c>
      <c r="S9" s="42"/>
      <c r="T9" s="43" t="s">
        <v>216</v>
      </c>
      <c r="U9" s="43" t="s">
        <v>216</v>
      </c>
      <c r="V9" s="42"/>
      <c r="W9" s="43"/>
      <c r="X9" s="43"/>
      <c r="Y9" s="42"/>
      <c r="Z9" s="43">
        <f>OSTS!AI12</f>
        <v>0</v>
      </c>
      <c r="AA9" s="43" t="str">
        <f>IF(OSTS!V12="L-1","HIGH",IF(OSTS!V12="L-2","MEDIUM",IF(OSTS!V12="L-3","LOW")))</f>
        <v>LOW</v>
      </c>
      <c r="AB9" s="43" t="str">
        <f t="shared" ref="AB9:AB71" si="2">IF(T9&gt;0,"HIGH","LOW")</f>
        <v>HIGH</v>
      </c>
      <c r="AC9" s="42"/>
      <c r="AD9" s="42"/>
      <c r="AE9" s="45">
        <f>OSTS!B12</f>
        <v>2015</v>
      </c>
      <c r="AG9" t="s">
        <v>34</v>
      </c>
      <c r="AH9" t="s">
        <v>322</v>
      </c>
    </row>
    <row r="10" spans="1:34" ht="15" customHeight="1" x14ac:dyDescent="0.25">
      <c r="A10" s="42" t="str">
        <f t="shared" si="0"/>
        <v>260891</v>
      </c>
      <c r="B10" s="42">
        <f>OSTS!E13</f>
        <v>26089</v>
      </c>
      <c r="C10" s="42">
        <f>OSTS!F13</f>
        <v>1</v>
      </c>
      <c r="D10" s="43" t="str">
        <f>OSTS!J13</f>
        <v>EI</v>
      </c>
      <c r="E10" s="43">
        <f>OSTS!K13</f>
        <v>90</v>
      </c>
      <c r="F10" s="43">
        <f>OSTS!L13</f>
        <v>12</v>
      </c>
      <c r="G10" s="43" t="str">
        <f>OSTS!S13</f>
        <v>CAS</v>
      </c>
      <c r="H10" s="43"/>
      <c r="I10" s="43"/>
      <c r="J10" s="43">
        <f>OSTS!H13</f>
        <v>229</v>
      </c>
      <c r="K10" s="46" t="str">
        <f>CONCATENATE(OSTS!O13,"-01-01")</f>
        <v>1995-01-01</v>
      </c>
      <c r="L10" s="44"/>
      <c r="M10" s="43" t="s">
        <v>216</v>
      </c>
      <c r="N10" s="42">
        <f>OSTS!P13</f>
        <v>22</v>
      </c>
      <c r="O10" s="42"/>
      <c r="P10" s="42"/>
      <c r="Q10" s="42" t="str">
        <f>OSTS!T13</f>
        <v>20.7</v>
      </c>
      <c r="R10" s="43" t="s">
        <v>67</v>
      </c>
      <c r="S10" s="42"/>
      <c r="T10" s="43" t="s">
        <v>216</v>
      </c>
      <c r="U10" s="43" t="s">
        <v>216</v>
      </c>
      <c r="V10" s="42"/>
      <c r="W10" s="43"/>
      <c r="X10" s="43"/>
      <c r="Y10" s="42"/>
      <c r="Z10" s="43">
        <f>OSTS!AI13</f>
        <v>0</v>
      </c>
      <c r="AA10" s="43" t="str">
        <f>IF(OSTS!V13="L-1","HIGH",IF(OSTS!V13="L-2","MEDIUM",IF(OSTS!V13="L-3","LOW")))</f>
        <v>LOW</v>
      </c>
      <c r="AB10" s="43" t="str">
        <f t="shared" si="2"/>
        <v>HIGH</v>
      </c>
      <c r="AC10" s="42"/>
      <c r="AD10" s="42"/>
      <c r="AE10" s="45">
        <f>OSTS!B13</f>
        <v>2015</v>
      </c>
      <c r="AG10" t="s">
        <v>34</v>
      </c>
      <c r="AH10" t="s">
        <v>322</v>
      </c>
    </row>
    <row r="11" spans="1:34" ht="15" customHeight="1" x14ac:dyDescent="0.25">
      <c r="A11" s="42" t="str">
        <f t="shared" si="0"/>
        <v>13161</v>
      </c>
      <c r="B11" s="42">
        <f>OSTS!E14</f>
        <v>1316</v>
      </c>
      <c r="C11" s="42">
        <f>OSTS!F14</f>
        <v>1</v>
      </c>
      <c r="D11" s="43" t="str">
        <f>OSTS!J14</f>
        <v>EI</v>
      </c>
      <c r="E11" s="43">
        <f>OSTS!K14</f>
        <v>90</v>
      </c>
      <c r="F11" s="43" t="str">
        <f>OSTS!L14</f>
        <v>G</v>
      </c>
      <c r="G11" s="43" t="str">
        <f>OSTS!S14</f>
        <v>CAS</v>
      </c>
      <c r="H11" s="43"/>
      <c r="I11" s="43"/>
      <c r="J11" s="43">
        <f>OSTS!H14</f>
        <v>229</v>
      </c>
      <c r="K11" s="46" t="str">
        <f>CONCATENATE(OSTS!O14,"-01-01")</f>
        <v>2003-01-01</v>
      </c>
      <c r="L11" s="44"/>
      <c r="M11" s="43" t="s">
        <v>216</v>
      </c>
      <c r="N11" s="42">
        <f>OSTS!P14</f>
        <v>22</v>
      </c>
      <c r="O11" s="42"/>
      <c r="P11" s="42"/>
      <c r="Q11" s="42">
        <f>OSTS!T14</f>
        <v>45</v>
      </c>
      <c r="R11" s="43" t="s">
        <v>67</v>
      </c>
      <c r="S11" s="42"/>
      <c r="T11" s="43" t="s">
        <v>216</v>
      </c>
      <c r="U11" s="43" t="s">
        <v>216</v>
      </c>
      <c r="V11" s="42"/>
      <c r="W11" s="43"/>
      <c r="X11" s="43"/>
      <c r="Y11" s="42"/>
      <c r="Z11" s="43">
        <f>OSTS!AI14</f>
        <v>0</v>
      </c>
      <c r="AA11" s="43" t="str">
        <f>IF(OSTS!V14="L-1","HIGH",IF(OSTS!V14="L-2","MEDIUM",IF(OSTS!V14="L-3","LOW")))</f>
        <v>LOW</v>
      </c>
      <c r="AB11" s="43" t="str">
        <f t="shared" si="2"/>
        <v>HIGH</v>
      </c>
      <c r="AC11" s="42"/>
      <c r="AD11" s="42"/>
      <c r="AE11" s="45">
        <f>OSTS!B14</f>
        <v>2015</v>
      </c>
      <c r="AG11" t="s">
        <v>34</v>
      </c>
      <c r="AH11" t="s">
        <v>322</v>
      </c>
    </row>
    <row r="12" spans="1:34" ht="15" customHeight="1" x14ac:dyDescent="0.25">
      <c r="A12" s="42" t="str">
        <f t="shared" si="0"/>
        <v>213521</v>
      </c>
      <c r="B12" s="42">
        <f>OSTS!E15</f>
        <v>21352</v>
      </c>
      <c r="C12" s="42">
        <f>OSTS!F15</f>
        <v>1</v>
      </c>
      <c r="D12" s="43" t="str">
        <f>OSTS!J15</f>
        <v>EI</v>
      </c>
      <c r="E12" s="43">
        <f>OSTS!K15</f>
        <v>93</v>
      </c>
      <c r="F12" s="43">
        <f>OSTS!L15</f>
        <v>8</v>
      </c>
      <c r="G12" s="43" t="str">
        <f>OSTS!S15</f>
        <v>CAS</v>
      </c>
      <c r="H12" s="43"/>
      <c r="I12" s="43"/>
      <c r="J12" s="43">
        <f>OSTS!H15</f>
        <v>228</v>
      </c>
      <c r="K12" s="46" t="str">
        <f>CONCATENATE(OSTS!O15,"-01-01")</f>
        <v>1968-01-01</v>
      </c>
      <c r="L12" s="44"/>
      <c r="M12" s="43" t="s">
        <v>216</v>
      </c>
      <c r="N12" s="42">
        <f>OSTS!P15</f>
        <v>20</v>
      </c>
      <c r="O12" s="42"/>
      <c r="P12" s="42"/>
      <c r="Q12" s="42" t="str">
        <f>OSTS!T15</f>
        <v>15.6</v>
      </c>
      <c r="R12" s="43" t="s">
        <v>67</v>
      </c>
      <c r="S12" s="42"/>
      <c r="T12" s="43" t="s">
        <v>216</v>
      </c>
      <c r="U12" s="43" t="s">
        <v>216</v>
      </c>
      <c r="V12" s="42"/>
      <c r="W12" s="43"/>
      <c r="X12" s="43"/>
      <c r="Y12" s="42"/>
      <c r="Z12" s="43" t="str">
        <f>OSTS!AI15</f>
        <v xml:space="preserve">MNDA: Caisson is leaning 3°.  +6 HZ broken, hole in +1' HZ, and Separated +6' VM. Previously reported. </v>
      </c>
      <c r="AA12" s="43" t="str">
        <f>IF(OSTS!V15="L-1","HIGH",IF(OSTS!V15="L-2","MEDIUM",IF(OSTS!V15="L-3","LOW")))</f>
        <v>LOW</v>
      </c>
      <c r="AB12" s="43" t="str">
        <f t="shared" si="2"/>
        <v>HIGH</v>
      </c>
      <c r="AC12" s="42"/>
      <c r="AD12" s="42"/>
      <c r="AE12" s="45">
        <f>OSTS!B15</f>
        <v>2015</v>
      </c>
      <c r="AG12" t="s">
        <v>34</v>
      </c>
      <c r="AH12" t="s">
        <v>322</v>
      </c>
    </row>
    <row r="13" spans="1:34" ht="15" customHeight="1" x14ac:dyDescent="0.25">
      <c r="A13" s="42" t="str">
        <f t="shared" si="0"/>
        <v> 21353 1</v>
      </c>
      <c r="B13" s="42" t="str">
        <f>OSTS!E16</f>
        <v xml:space="preserve"> 21353 </v>
      </c>
      <c r="C13" s="42">
        <f>OSTS!F16</f>
        <v>1</v>
      </c>
      <c r="D13" s="43" t="str">
        <f>OSTS!J16</f>
        <v>EI</v>
      </c>
      <c r="E13" s="43">
        <f>OSTS!K16</f>
        <v>95</v>
      </c>
      <c r="F13" s="43">
        <f>OSTS!L16</f>
        <v>5</v>
      </c>
      <c r="G13" s="43" t="str">
        <f>OSTS!S16</f>
        <v>CAS</v>
      </c>
      <c r="H13" s="43"/>
      <c r="I13" s="43"/>
      <c r="J13" s="43">
        <f>OSTS!H16</f>
        <v>46</v>
      </c>
      <c r="K13" s="46" t="str">
        <f>CONCATENATE(OSTS!O16,"-01-01")</f>
        <v>1970-01-01</v>
      </c>
      <c r="L13" s="44"/>
      <c r="M13" s="43" t="s">
        <v>216</v>
      </c>
      <c r="N13" s="42">
        <f>OSTS!P16</f>
        <v>19</v>
      </c>
      <c r="O13" s="42"/>
      <c r="P13" s="42"/>
      <c r="Q13" s="42" t="str">
        <f>OSTS!T16</f>
        <v>14.9</v>
      </c>
      <c r="R13" s="43" t="s">
        <v>67</v>
      </c>
      <c r="S13" s="42"/>
      <c r="T13" s="43" t="s">
        <v>216</v>
      </c>
      <c r="U13" s="43" t="s">
        <v>216</v>
      </c>
      <c r="V13" s="42"/>
      <c r="W13" s="43"/>
      <c r="X13" s="43"/>
      <c r="Y13" s="42"/>
      <c r="Z13" s="43">
        <f>OSTS!AI16</f>
        <v>0</v>
      </c>
      <c r="AA13" s="43" t="str">
        <f>IF(OSTS!V16="L-1","HIGH",IF(OSTS!V16="L-2","MEDIUM",IF(OSTS!V16="L-3","LOW")))</f>
        <v>LOW</v>
      </c>
      <c r="AB13" s="43" t="str">
        <f t="shared" si="2"/>
        <v>HIGH</v>
      </c>
      <c r="AC13" s="42"/>
      <c r="AD13" s="42"/>
      <c r="AE13" s="45">
        <f>OSTS!B16</f>
        <v>2015</v>
      </c>
      <c r="AG13" t="s">
        <v>34</v>
      </c>
      <c r="AH13" t="s">
        <v>322</v>
      </c>
    </row>
    <row r="14" spans="1:34" ht="15" customHeight="1" x14ac:dyDescent="0.25">
      <c r="A14" s="42" t="str">
        <f t="shared" si="0"/>
        <v>213411</v>
      </c>
      <c r="B14" s="42">
        <f>OSTS!E17</f>
        <v>21341</v>
      </c>
      <c r="C14" s="42">
        <f>OSTS!F17</f>
        <v>1</v>
      </c>
      <c r="D14" s="43" t="str">
        <f>OSTS!J17</f>
        <v>EI</v>
      </c>
      <c r="E14" s="43">
        <f>OSTS!K17</f>
        <v>95</v>
      </c>
      <c r="F14" s="43">
        <f>OSTS!L17</f>
        <v>8</v>
      </c>
      <c r="G14" s="43" t="str">
        <f>OSTS!S17</f>
        <v>CAS</v>
      </c>
      <c r="H14" s="43"/>
      <c r="I14" s="43"/>
      <c r="J14" s="43">
        <f>OSTS!H17</f>
        <v>46</v>
      </c>
      <c r="K14" s="46" t="str">
        <f>CONCATENATE(OSTS!O17,"-01-01")</f>
        <v>1971-01-01</v>
      </c>
      <c r="L14" s="44"/>
      <c r="M14" s="43" t="s">
        <v>216</v>
      </c>
      <c r="N14" s="42">
        <f>OSTS!P17</f>
        <v>22</v>
      </c>
      <c r="O14" s="42"/>
      <c r="P14" s="42"/>
      <c r="Q14" s="42" t="str">
        <f>OSTS!T17</f>
        <v>18.7</v>
      </c>
      <c r="R14" s="43" t="s">
        <v>67</v>
      </c>
      <c r="S14" s="42"/>
      <c r="T14" s="43" t="s">
        <v>216</v>
      </c>
      <c r="U14" s="43" t="s">
        <v>216</v>
      </c>
      <c r="V14" s="42"/>
      <c r="W14" s="43"/>
      <c r="X14" s="43"/>
      <c r="Y14" s="42"/>
      <c r="Z14" s="43">
        <f>OSTS!AI17</f>
        <v>0</v>
      </c>
      <c r="AA14" s="43" t="str">
        <f>IF(OSTS!V17="L-1","HIGH",IF(OSTS!V17="L-2","MEDIUM",IF(OSTS!V17="L-3","LOW")))</f>
        <v>LOW</v>
      </c>
      <c r="AB14" s="43" t="str">
        <f t="shared" si="2"/>
        <v>HIGH</v>
      </c>
      <c r="AC14" s="42"/>
      <c r="AD14" s="42"/>
      <c r="AE14" s="45">
        <f>OSTS!B17</f>
        <v>2015</v>
      </c>
      <c r="AG14" t="s">
        <v>34</v>
      </c>
      <c r="AH14" t="s">
        <v>322</v>
      </c>
    </row>
    <row r="15" spans="1:34" ht="15" customHeight="1" x14ac:dyDescent="0.25">
      <c r="A15" s="42" t="str">
        <f t="shared" si="0"/>
        <v> 21340 1</v>
      </c>
      <c r="B15" s="42" t="str">
        <f>OSTS!E18</f>
        <v xml:space="preserve"> 21340 </v>
      </c>
      <c r="C15" s="42">
        <f>OSTS!F18</f>
        <v>1</v>
      </c>
      <c r="D15" s="43" t="str">
        <f>OSTS!J18</f>
        <v>EI</v>
      </c>
      <c r="E15" s="43">
        <f>OSTS!K18</f>
        <v>95</v>
      </c>
      <c r="F15" s="43">
        <f>OSTS!L18</f>
        <v>9</v>
      </c>
      <c r="G15" s="43" t="str">
        <f>OSTS!S18</f>
        <v>CAS</v>
      </c>
      <c r="H15" s="43"/>
      <c r="I15" s="43"/>
      <c r="J15" s="43">
        <f>OSTS!H18</f>
        <v>46</v>
      </c>
      <c r="K15" s="46" t="str">
        <f>CONCATENATE(OSTS!O18,"-01-01")</f>
        <v>1971-01-01</v>
      </c>
      <c r="L15" s="44"/>
      <c r="M15" s="43" t="s">
        <v>216</v>
      </c>
      <c r="N15" s="42">
        <f>OSTS!P18</f>
        <v>20</v>
      </c>
      <c r="O15" s="42"/>
      <c r="P15" s="42"/>
      <c r="Q15" s="42" t="str">
        <f>OSTS!T18</f>
        <v>14.3</v>
      </c>
      <c r="R15" s="43" t="s">
        <v>67</v>
      </c>
      <c r="S15" s="42"/>
      <c r="T15" s="43" t="s">
        <v>216</v>
      </c>
      <c r="U15" s="43" t="s">
        <v>216</v>
      </c>
      <c r="V15" s="42"/>
      <c r="W15" s="43"/>
      <c r="X15" s="43"/>
      <c r="Y15" s="42"/>
      <c r="Z15" s="43" t="str">
        <f>OSTS!AI18</f>
        <v>MNDA: Caisson is leaning 4°.  Previously reported.</v>
      </c>
      <c r="AA15" s="43" t="str">
        <f>IF(OSTS!V18="L-1","HIGH",IF(OSTS!V18="L-2","MEDIUM",IF(OSTS!V18="L-3","LOW")))</f>
        <v>LOW</v>
      </c>
      <c r="AB15" s="43" t="str">
        <f t="shared" si="2"/>
        <v>HIGH</v>
      </c>
      <c r="AC15" s="42"/>
      <c r="AD15" s="42"/>
      <c r="AE15" s="45">
        <f>OSTS!B18</f>
        <v>2015</v>
      </c>
      <c r="AG15" t="s">
        <v>34</v>
      </c>
      <c r="AH15" t="s">
        <v>322</v>
      </c>
    </row>
    <row r="16" spans="1:34" ht="15" customHeight="1" x14ac:dyDescent="0.25">
      <c r="A16" s="42" t="str">
        <f t="shared" si="0"/>
        <v>205671</v>
      </c>
      <c r="B16" s="42">
        <f>OSTS!E19</f>
        <v>20567</v>
      </c>
      <c r="C16" s="42">
        <f>OSTS!F19</f>
        <v>1</v>
      </c>
      <c r="D16" s="43" t="str">
        <f>OSTS!J19</f>
        <v>EI</v>
      </c>
      <c r="E16" s="43">
        <f>OSTS!K19</f>
        <v>95</v>
      </c>
      <c r="F16" s="43" t="str">
        <f>OSTS!L19</f>
        <v>F</v>
      </c>
      <c r="G16" s="43" t="str">
        <f>OSTS!S19</f>
        <v>8-P</v>
      </c>
      <c r="H16" s="43"/>
      <c r="I16" s="43"/>
      <c r="J16" s="43">
        <f>OSTS!H19</f>
        <v>46</v>
      </c>
      <c r="K16" s="46" t="str">
        <f>CONCATENATE(OSTS!O19,"-01-01")</f>
        <v>1954-01-01</v>
      </c>
      <c r="L16" s="44"/>
      <c r="M16" s="43" t="s">
        <v>216</v>
      </c>
      <c r="N16" s="42">
        <f>OSTS!P19</f>
        <v>17</v>
      </c>
      <c r="O16" s="42"/>
      <c r="P16" s="42"/>
      <c r="Q16" s="42" t="str">
        <f>OSTS!T19</f>
        <v>34.4</v>
      </c>
      <c r="R16" s="43" t="s">
        <v>67</v>
      </c>
      <c r="S16" s="42"/>
      <c r="T16" s="43" t="s">
        <v>216</v>
      </c>
      <c r="U16" s="43" t="s">
        <v>216</v>
      </c>
      <c r="V16" s="42"/>
      <c r="W16" s="43"/>
      <c r="X16" s="43"/>
      <c r="Y16" s="42"/>
      <c r="Z16" s="43" t="str">
        <f>OSTS!AI19</f>
        <v xml:space="preserve">MNDA: Hole and dent in +10' HZ Diagonal. Dent in +10' HZ. Holes in Leg A2,+10'.  Hole in waterline VD.  Previously reported. </v>
      </c>
      <c r="AA16" s="43" t="str">
        <f>IF(OSTS!V19="L-1","HIGH",IF(OSTS!V19="L-2","MEDIUM",IF(OSTS!V19="L-3","LOW")))</f>
        <v>MEDIUM</v>
      </c>
      <c r="AB16" s="43" t="str">
        <f t="shared" si="2"/>
        <v>HIGH</v>
      </c>
      <c r="AC16" s="42"/>
      <c r="AD16" s="42"/>
      <c r="AE16" s="45">
        <f>OSTS!B19</f>
        <v>2015</v>
      </c>
      <c r="AG16" t="s">
        <v>34</v>
      </c>
      <c r="AH16" t="s">
        <v>322</v>
      </c>
    </row>
    <row r="17" spans="1:34" ht="15" customHeight="1" x14ac:dyDescent="0.25">
      <c r="A17" s="42" t="str">
        <f t="shared" si="0"/>
        <v>1471</v>
      </c>
      <c r="B17" s="42">
        <f>OSTS!E20</f>
        <v>147</v>
      </c>
      <c r="C17" s="42">
        <f>OSTS!F20</f>
        <v>1</v>
      </c>
      <c r="D17" s="43" t="str">
        <f>OSTS!J20</f>
        <v>EW</v>
      </c>
      <c r="E17" s="43">
        <f>OSTS!K20</f>
        <v>910</v>
      </c>
      <c r="F17" s="43" t="str">
        <f>OSTS!L20</f>
        <v>A</v>
      </c>
      <c r="G17" s="43" t="str">
        <f>OSTS!S20</f>
        <v>4-P</v>
      </c>
      <c r="H17" s="43"/>
      <c r="I17" s="43"/>
      <c r="J17" s="43" t="str">
        <f>OSTS!H20</f>
        <v>G13079</v>
      </c>
      <c r="K17" s="46" t="str">
        <f>CONCATENATE(OSTS!O20,"-01-01")</f>
        <v>1998-01-01</v>
      </c>
      <c r="L17" s="44"/>
      <c r="M17" s="43" t="s">
        <v>216</v>
      </c>
      <c r="N17" s="42">
        <f>OSTS!P20</f>
        <v>549</v>
      </c>
      <c r="O17" s="42"/>
      <c r="P17" s="42"/>
      <c r="Q17" s="42" t="str">
        <f>OSTS!T20</f>
        <v>51.4</v>
      </c>
      <c r="R17" s="43" t="s">
        <v>67</v>
      </c>
      <c r="S17" s="42"/>
      <c r="T17" s="43" t="s">
        <v>216</v>
      </c>
      <c r="U17" s="43" t="s">
        <v>216</v>
      </c>
      <c r="V17" s="42"/>
      <c r="W17" s="43"/>
      <c r="X17" s="43"/>
      <c r="Y17" s="42"/>
      <c r="Z17" s="43" t="str">
        <f>OSTS!AI20</f>
        <v>Risk based inspection interval review is in progress.  Request for extension of underwater inspection interval to be submitted to BSEE before year end 2015.</v>
      </c>
      <c r="AA17" s="43" t="str">
        <f>IF(OSTS!V20="L-1","HIGH",IF(OSTS!V20="L-2","MEDIUM",IF(OSTS!V20="L-3","LOW")))</f>
        <v>HIGH</v>
      </c>
      <c r="AB17" s="43" t="str">
        <f t="shared" si="2"/>
        <v>HIGH</v>
      </c>
      <c r="AC17" s="42"/>
      <c r="AD17" s="42"/>
      <c r="AE17" s="45">
        <f>OSTS!B20</f>
        <v>2015</v>
      </c>
      <c r="AG17" t="s">
        <v>34</v>
      </c>
      <c r="AH17" t="s">
        <v>322</v>
      </c>
    </row>
    <row r="18" spans="1:34" ht="15" customHeight="1" x14ac:dyDescent="0.25">
      <c r="A18" s="42" t="str">
        <f t="shared" si="0"/>
        <v>104061</v>
      </c>
      <c r="B18" s="42">
        <f>OSTS!E21</f>
        <v>10406</v>
      </c>
      <c r="C18" s="42">
        <f>OSTS!F21</f>
        <v>1</v>
      </c>
      <c r="D18" s="43" t="str">
        <f>OSTS!J21</f>
        <v>GA</v>
      </c>
      <c r="E18" s="43">
        <f>OSTS!K21</f>
        <v>303</v>
      </c>
      <c r="F18" s="43" t="str">
        <f>OSTS!L21</f>
        <v>A</v>
      </c>
      <c r="G18" s="43" t="str">
        <f>OSTS!S21</f>
        <v>4-P</v>
      </c>
      <c r="H18" s="43"/>
      <c r="I18" s="43"/>
      <c r="J18" s="43" t="str">
        <f>OSTS!H21</f>
        <v>G04565</v>
      </c>
      <c r="K18" s="46" t="str">
        <f>CONCATENATE(OSTS!O21,"-01-01")</f>
        <v>1987-01-01</v>
      </c>
      <c r="L18" s="44"/>
      <c r="M18" s="43" t="s">
        <v>216</v>
      </c>
      <c r="N18" s="42">
        <f>OSTS!P21</f>
        <v>65</v>
      </c>
      <c r="O18" s="42"/>
      <c r="P18" s="42"/>
      <c r="Q18" s="42" t="str">
        <f>OSTS!T21</f>
        <v>50.1</v>
      </c>
      <c r="R18" s="43" t="s">
        <v>67</v>
      </c>
      <c r="S18" s="42"/>
      <c r="T18" s="43" t="s">
        <v>216</v>
      </c>
      <c r="U18" s="43" t="s">
        <v>216</v>
      </c>
      <c r="V18" s="42"/>
      <c r="W18" s="43"/>
      <c r="X18" s="43"/>
      <c r="Y18" s="42"/>
      <c r="Z18" s="43" t="str">
        <f>OSTS!AI21</f>
        <v>To be removed before year end 2015.</v>
      </c>
      <c r="AA18" s="43" t="str">
        <f>IF(OSTS!V21="L-1","HIGH",IF(OSTS!V21="L-2","MEDIUM",IF(OSTS!V21="L-3","LOW")))</f>
        <v>MEDIUM</v>
      </c>
      <c r="AB18" s="43" t="str">
        <f t="shared" si="2"/>
        <v>HIGH</v>
      </c>
      <c r="AC18" s="42"/>
      <c r="AD18" s="42"/>
      <c r="AE18" s="45">
        <f>OSTS!B21</f>
        <v>2015</v>
      </c>
      <c r="AG18" t="s">
        <v>34</v>
      </c>
      <c r="AH18" t="s">
        <v>322</v>
      </c>
    </row>
    <row r="19" spans="1:34" ht="15" customHeight="1" x14ac:dyDescent="0.25">
      <c r="A19" s="42" t="str">
        <f t="shared" si="0"/>
        <v>102981</v>
      </c>
      <c r="B19" s="42">
        <f>OSTS!E22</f>
        <v>10298</v>
      </c>
      <c r="C19" s="42">
        <f>OSTS!F22</f>
        <v>1</v>
      </c>
      <c r="D19" s="43" t="str">
        <f>OSTS!J22</f>
        <v>HI</v>
      </c>
      <c r="E19" s="43">
        <f>OSTS!K22</f>
        <v>22</v>
      </c>
      <c r="F19" s="43" t="str">
        <f>OSTS!L22</f>
        <v>A</v>
      </c>
      <c r="G19" s="43" t="str">
        <f>OSTS!S22</f>
        <v>8-P</v>
      </c>
      <c r="H19" s="43"/>
      <c r="I19" s="43"/>
      <c r="J19" s="43" t="str">
        <f>OSTS!H22</f>
        <v>G05006</v>
      </c>
      <c r="K19" s="46" t="str">
        <f>CONCATENATE(OSTS!O22,"-01-01")</f>
        <v>1986-01-01</v>
      </c>
      <c r="L19" s="44"/>
      <c r="M19" s="43" t="s">
        <v>216</v>
      </c>
      <c r="N19" s="42">
        <f>OSTS!P22</f>
        <v>42</v>
      </c>
      <c r="O19" s="42"/>
      <c r="P19" s="42"/>
      <c r="Q19" s="42">
        <f>OSTS!T22</f>
        <v>56</v>
      </c>
      <c r="R19" s="43" t="s">
        <v>67</v>
      </c>
      <c r="S19" s="42"/>
      <c r="T19" s="43" t="s">
        <v>216</v>
      </c>
      <c r="U19" s="43" t="s">
        <v>216</v>
      </c>
      <c r="V19" s="42"/>
      <c r="W19" s="43"/>
      <c r="X19" s="43"/>
      <c r="Y19" s="42"/>
      <c r="Z19" s="43" t="str">
        <f>OSTS!AI22</f>
        <v>Risk based inspection interval review is in progress.  Request for extension of underwater inspection interval to be submitted to BSEE before year end 2015.</v>
      </c>
      <c r="AA19" s="43" t="str">
        <f>IF(OSTS!V22="L-1","HIGH",IF(OSTS!V22="L-2","MEDIUM",IF(OSTS!V22="L-3","LOW")))</f>
        <v>MEDIUM</v>
      </c>
      <c r="AB19" s="43" t="str">
        <f t="shared" si="2"/>
        <v>HIGH</v>
      </c>
      <c r="AC19" s="42"/>
      <c r="AD19" s="42"/>
      <c r="AE19" s="45">
        <f>OSTS!B22</f>
        <v>2015</v>
      </c>
      <c r="AG19" t="s">
        <v>34</v>
      </c>
      <c r="AH19" t="s">
        <v>322</v>
      </c>
    </row>
    <row r="20" spans="1:34" ht="15" customHeight="1" x14ac:dyDescent="0.25">
      <c r="A20" s="42" t="str">
        <f t="shared" si="0"/>
        <v>102371</v>
      </c>
      <c r="B20" s="42">
        <f>OSTS!E23</f>
        <v>10237</v>
      </c>
      <c r="C20" s="42">
        <f>OSTS!F23</f>
        <v>1</v>
      </c>
      <c r="D20" s="43" t="str">
        <f>OSTS!J23</f>
        <v>HI</v>
      </c>
      <c r="E20" s="43">
        <f>OSTS!K23</f>
        <v>22</v>
      </c>
      <c r="F20" s="43" t="str">
        <f>OSTS!L23</f>
        <v>B</v>
      </c>
      <c r="G20" s="43" t="str">
        <f>OSTS!S23</f>
        <v>4-P</v>
      </c>
      <c r="H20" s="43"/>
      <c r="I20" s="43"/>
      <c r="J20" s="43" t="str">
        <f>OSTS!H23</f>
        <v>G05006</v>
      </c>
      <c r="K20" s="46" t="str">
        <f>CONCATENATE(OSTS!O23,"-01-01")</f>
        <v>1983-01-01</v>
      </c>
      <c r="L20" s="44"/>
      <c r="M20" s="43" t="s">
        <v>216</v>
      </c>
      <c r="N20" s="42">
        <f>OSTS!P23</f>
        <v>41</v>
      </c>
      <c r="O20" s="42"/>
      <c r="P20" s="42"/>
      <c r="Q20" s="42" t="str">
        <f>OSTS!T23</f>
        <v>51.1</v>
      </c>
      <c r="R20" s="43" t="s">
        <v>67</v>
      </c>
      <c r="S20" s="42"/>
      <c r="T20" s="43" t="s">
        <v>216</v>
      </c>
      <c r="U20" s="43" t="s">
        <v>216</v>
      </c>
      <c r="V20" s="42"/>
      <c r="W20" s="43"/>
      <c r="X20" s="43"/>
      <c r="Y20" s="42"/>
      <c r="Z20" s="43" t="str">
        <f>OSTS!AI23</f>
        <v>Risk based inspection interval review is in progress.  Request for extension of underwater inspection interval to be submitted to BSEE before year end 2015.</v>
      </c>
      <c r="AA20" s="43" t="str">
        <f>IF(OSTS!V23="L-1","HIGH",IF(OSTS!V23="L-2","MEDIUM",IF(OSTS!V23="L-3","LOW")))</f>
        <v>MEDIUM</v>
      </c>
      <c r="AB20" s="43" t="str">
        <f t="shared" si="2"/>
        <v>HIGH</v>
      </c>
      <c r="AC20" s="42"/>
      <c r="AD20" s="42"/>
      <c r="AE20" s="45">
        <f>OSTS!B23</f>
        <v>2015</v>
      </c>
      <c r="AG20" t="s">
        <v>34</v>
      </c>
      <c r="AH20" t="s">
        <v>322</v>
      </c>
    </row>
    <row r="21" spans="1:34" ht="15" customHeight="1" x14ac:dyDescent="0.25">
      <c r="A21" s="42" t="str">
        <f t="shared" si="0"/>
        <v>100391</v>
      </c>
      <c r="B21" s="42">
        <f>OSTS!E24</f>
        <v>10039</v>
      </c>
      <c r="C21" s="42">
        <f>OSTS!F24</f>
        <v>1</v>
      </c>
      <c r="D21" s="43" t="str">
        <f>OSTS!J24</f>
        <v>HI</v>
      </c>
      <c r="E21" s="43">
        <f>OSTS!K24</f>
        <v>110</v>
      </c>
      <c r="F21" s="43" t="str">
        <f>OSTS!L24</f>
        <v>A</v>
      </c>
      <c r="G21" s="43" t="str">
        <f>OSTS!S24</f>
        <v>6-P</v>
      </c>
      <c r="H21" s="43"/>
      <c r="I21" s="43"/>
      <c r="J21" s="43" t="str">
        <f>OSTS!H24</f>
        <v>G02353</v>
      </c>
      <c r="K21" s="46" t="str">
        <f>CONCATENATE(OSTS!O24,"-01-01")</f>
        <v>1975-01-01</v>
      </c>
      <c r="L21" s="44"/>
      <c r="M21" s="43" t="s">
        <v>216</v>
      </c>
      <c r="N21" s="42">
        <f>OSTS!P24</f>
        <v>45</v>
      </c>
      <c r="O21" s="42"/>
      <c r="P21" s="42"/>
      <c r="Q21" s="42" t="str">
        <f>OSTS!T24</f>
        <v>69.6</v>
      </c>
      <c r="R21" s="43" t="s">
        <v>67</v>
      </c>
      <c r="S21" s="42"/>
      <c r="T21" s="43" t="s">
        <v>216</v>
      </c>
      <c r="U21" s="43" t="s">
        <v>216</v>
      </c>
      <c r="V21" s="42"/>
      <c r="W21" s="43"/>
      <c r="X21" s="43"/>
      <c r="Y21" s="42"/>
      <c r="Z21" s="43" t="str">
        <f>OSTS!AI24</f>
        <v>CPA: Avg -791.  Risk based inspection interval review is in progress.  Request for extension of underwater inspection interval to be submitted to BSEE before year end 2015.</v>
      </c>
      <c r="AA21" s="43" t="str">
        <f>IF(OSTS!V24="L-1","HIGH",IF(OSTS!V24="L-2","MEDIUM",IF(OSTS!V24="L-3","LOW")))</f>
        <v>MEDIUM</v>
      </c>
      <c r="AB21" s="43" t="str">
        <f t="shared" si="2"/>
        <v>HIGH</v>
      </c>
      <c r="AC21" s="42"/>
      <c r="AD21" s="42"/>
      <c r="AE21" s="45">
        <f>OSTS!B24</f>
        <v>2015</v>
      </c>
      <c r="AG21" t="s">
        <v>34</v>
      </c>
      <c r="AH21" t="s">
        <v>322</v>
      </c>
    </row>
    <row r="22" spans="1:34" ht="15" customHeight="1" x14ac:dyDescent="0.25">
      <c r="A22" s="42" t="str">
        <f t="shared" si="0"/>
        <v>101001</v>
      </c>
      <c r="B22" s="42">
        <f>OSTS!E25</f>
        <v>10100</v>
      </c>
      <c r="C22" s="42">
        <f>OSTS!F25</f>
        <v>1</v>
      </c>
      <c r="D22" s="43" t="str">
        <f>OSTS!J25</f>
        <v>HI</v>
      </c>
      <c r="E22" s="43">
        <f>OSTS!K25</f>
        <v>110</v>
      </c>
      <c r="F22" s="43" t="str">
        <f>OSTS!L25</f>
        <v>B</v>
      </c>
      <c r="G22" s="43" t="str">
        <f>OSTS!S25</f>
        <v>6-P</v>
      </c>
      <c r="H22" s="43"/>
      <c r="I22" s="43"/>
      <c r="J22" s="43" t="str">
        <f>OSTS!H25</f>
        <v>G02353</v>
      </c>
      <c r="K22" s="46" t="str">
        <f>CONCATENATE(OSTS!O25,"-01-01")</f>
        <v>1977-01-01</v>
      </c>
      <c r="L22" s="44"/>
      <c r="M22" s="43" t="s">
        <v>216</v>
      </c>
      <c r="N22" s="42">
        <f>OSTS!P25</f>
        <v>40</v>
      </c>
      <c r="O22" s="42"/>
      <c r="P22" s="42"/>
      <c r="Q22" s="42" t="str">
        <f>OSTS!T25</f>
        <v>53.2</v>
      </c>
      <c r="R22" s="43" t="s">
        <v>67</v>
      </c>
      <c r="S22" s="42"/>
      <c r="T22" s="43" t="s">
        <v>216</v>
      </c>
      <c r="U22" s="43" t="s">
        <v>216</v>
      </c>
      <c r="V22" s="42"/>
      <c r="W22" s="43"/>
      <c r="X22" s="43"/>
      <c r="Y22" s="42"/>
      <c r="Z22" s="43" t="str">
        <f>OSTS!AI25</f>
        <v>Risk based inspection interval review is in progress.  Request for extension of underwater inspection interval to be submitted to BSEE before year end 2015.</v>
      </c>
      <c r="AA22" s="43" t="str">
        <f>IF(OSTS!V25="L-1","HIGH",IF(OSTS!V25="L-2","MEDIUM",IF(OSTS!V25="L-3","LOW")))</f>
        <v>MEDIUM</v>
      </c>
      <c r="AB22" s="43" t="str">
        <f t="shared" si="2"/>
        <v>HIGH</v>
      </c>
      <c r="AC22" s="42"/>
      <c r="AD22" s="42"/>
      <c r="AE22" s="45">
        <f>OSTS!B25</f>
        <v>2015</v>
      </c>
      <c r="AG22" t="s">
        <v>34</v>
      </c>
      <c r="AH22" t="s">
        <v>322</v>
      </c>
    </row>
    <row r="23" spans="1:34" ht="15" customHeight="1" x14ac:dyDescent="0.25">
      <c r="A23" s="42" t="str">
        <f t="shared" si="0"/>
        <v>14701</v>
      </c>
      <c r="B23" s="42">
        <f>OSTS!E26</f>
        <v>1470</v>
      </c>
      <c r="C23" s="42">
        <f>OSTS!F26</f>
        <v>1</v>
      </c>
      <c r="D23" s="43" t="str">
        <f>OSTS!J26</f>
        <v>HI</v>
      </c>
      <c r="E23" s="43">
        <f>OSTS!K26</f>
        <v>119</v>
      </c>
      <c r="F23" s="43" t="str">
        <f>OSTS!L26</f>
        <v>A</v>
      </c>
      <c r="G23" s="43" t="str">
        <f>OSTS!S26</f>
        <v>4-P</v>
      </c>
      <c r="H23" s="43"/>
      <c r="I23" s="43"/>
      <c r="J23" s="43" t="str">
        <f>OSTS!H26</f>
        <v>G22246</v>
      </c>
      <c r="K23" s="46" t="str">
        <f>CONCATENATE(OSTS!O26,"-01-01")</f>
        <v>2004-01-01</v>
      </c>
      <c r="L23" s="44"/>
      <c r="M23" s="43" t="s">
        <v>216</v>
      </c>
      <c r="N23" s="42">
        <f>OSTS!P26</f>
        <v>50</v>
      </c>
      <c r="O23" s="42"/>
      <c r="P23" s="42"/>
      <c r="Q23" s="42">
        <f>OSTS!T26</f>
        <v>53</v>
      </c>
      <c r="R23" s="43" t="s">
        <v>67</v>
      </c>
      <c r="S23" s="42"/>
      <c r="T23" s="43" t="s">
        <v>216</v>
      </c>
      <c r="U23" s="43" t="s">
        <v>216</v>
      </c>
      <c r="V23" s="42"/>
      <c r="W23" s="43"/>
      <c r="X23" s="43"/>
      <c r="Y23" s="42"/>
      <c r="Z23" s="43" t="str">
        <f>OSTS!AI26</f>
        <v>CYU:  Level II-III</v>
      </c>
      <c r="AA23" s="43" t="str">
        <f>IF(OSTS!V26="L-1","HIGH",IF(OSTS!V26="L-2","MEDIUM",IF(OSTS!V26="L-3","LOW")))</f>
        <v>MEDIUM</v>
      </c>
      <c r="AB23" s="43" t="str">
        <f t="shared" si="2"/>
        <v>HIGH</v>
      </c>
      <c r="AC23" s="42"/>
      <c r="AD23" s="42"/>
      <c r="AE23" s="45">
        <f>OSTS!B26</f>
        <v>2015</v>
      </c>
      <c r="AG23" t="s">
        <v>34</v>
      </c>
      <c r="AH23" t="s">
        <v>322</v>
      </c>
    </row>
    <row r="24" spans="1:34" ht="15" customHeight="1" x14ac:dyDescent="0.25">
      <c r="A24" s="42" t="str">
        <f t="shared" si="0"/>
        <v>280021</v>
      </c>
      <c r="B24" s="42">
        <f>OSTS!E27</f>
        <v>28002</v>
      </c>
      <c r="C24" s="42">
        <f>OSTS!F27</f>
        <v>1</v>
      </c>
      <c r="D24" s="43" t="str">
        <f>OSTS!J27</f>
        <v>HI</v>
      </c>
      <c r="E24" s="43" t="str">
        <f>OSTS!K27</f>
        <v>A 379</v>
      </c>
      <c r="F24" s="43" t="str">
        <f>OSTS!L27</f>
        <v>B</v>
      </c>
      <c r="G24" s="43" t="str">
        <f>OSTS!S27</f>
        <v>4-P</v>
      </c>
      <c r="H24" s="43"/>
      <c r="I24" s="43"/>
      <c r="J24" s="43" t="str">
        <f>OSTS!H27</f>
        <v>G13808</v>
      </c>
      <c r="K24" s="46" t="str">
        <f>CONCATENATE(OSTS!O27,"-01-01")</f>
        <v>1994-01-01</v>
      </c>
      <c r="L24" s="44"/>
      <c r="M24" s="43" t="s">
        <v>216</v>
      </c>
      <c r="N24" s="42">
        <f>OSTS!P27</f>
        <v>360</v>
      </c>
      <c r="O24" s="42"/>
      <c r="P24" s="42"/>
      <c r="Q24" s="42" t="str">
        <f>OSTS!T27</f>
        <v>80.1</v>
      </c>
      <c r="R24" s="43" t="s">
        <v>67</v>
      </c>
      <c r="S24" s="42"/>
      <c r="T24" s="43" t="s">
        <v>216</v>
      </c>
      <c r="U24" s="43" t="s">
        <v>216</v>
      </c>
      <c r="V24" s="42"/>
      <c r="W24" s="43"/>
      <c r="X24" s="43"/>
      <c r="Y24" s="42"/>
      <c r="Z24" s="43">
        <f>OSTS!AI27</f>
        <v>0</v>
      </c>
      <c r="AA24" s="43" t="str">
        <f>IF(OSTS!V27="L-1","HIGH",IF(OSTS!V27="L-2","MEDIUM",IF(OSTS!V27="L-3","LOW")))</f>
        <v>MEDIUM</v>
      </c>
      <c r="AB24" s="43" t="str">
        <f t="shared" si="2"/>
        <v>HIGH</v>
      </c>
      <c r="AC24" s="42"/>
      <c r="AD24" s="42"/>
      <c r="AE24" s="45">
        <f>OSTS!B27</f>
        <v>2015</v>
      </c>
      <c r="AG24" t="s">
        <v>34</v>
      </c>
      <c r="AH24" t="s">
        <v>322</v>
      </c>
    </row>
    <row r="25" spans="1:34" ht="15" customHeight="1" x14ac:dyDescent="0.25">
      <c r="A25" s="42" t="str">
        <f t="shared" si="0"/>
        <v>280501</v>
      </c>
      <c r="B25" s="42">
        <f>OSTS!E28</f>
        <v>28050</v>
      </c>
      <c r="C25" s="42">
        <f>OSTS!F28</f>
        <v>1</v>
      </c>
      <c r="D25" s="43" t="str">
        <f>OSTS!J28</f>
        <v>HI</v>
      </c>
      <c r="E25" s="43" t="str">
        <f>OSTS!K28</f>
        <v>A 379</v>
      </c>
      <c r="F25" s="43" t="str">
        <f>OSTS!L28</f>
        <v>E</v>
      </c>
      <c r="G25" s="43" t="str">
        <f>OSTS!S28</f>
        <v>TRI</v>
      </c>
      <c r="H25" s="43"/>
      <c r="I25" s="43"/>
      <c r="J25" s="43" t="str">
        <f>OSTS!H28</f>
        <v>G13808</v>
      </c>
      <c r="K25" s="46" t="str">
        <f>CONCATENATE(OSTS!O28,"-01-01")</f>
        <v>1996-01-01</v>
      </c>
      <c r="L25" s="44"/>
      <c r="M25" s="43" t="s">
        <v>216</v>
      </c>
      <c r="N25" s="42">
        <f>OSTS!P28</f>
        <v>360</v>
      </c>
      <c r="O25" s="42"/>
      <c r="P25" s="42"/>
      <c r="Q25" s="42" t="str">
        <f>OSTS!T28</f>
        <v>70.2</v>
      </c>
      <c r="R25" s="43" t="s">
        <v>67</v>
      </c>
      <c r="S25" s="42"/>
      <c r="T25" s="43" t="s">
        <v>216</v>
      </c>
      <c r="U25" s="43" t="s">
        <v>216</v>
      </c>
      <c r="V25" s="42"/>
      <c r="W25" s="43"/>
      <c r="X25" s="43"/>
      <c r="Y25" s="42"/>
      <c r="Z25" s="43">
        <f>OSTS!AI28</f>
        <v>0</v>
      </c>
      <c r="AA25" s="43" t="str">
        <f>IF(OSTS!V28="L-1","HIGH",IF(OSTS!V28="L-2","MEDIUM",IF(OSTS!V28="L-3","LOW")))</f>
        <v>MEDIUM</v>
      </c>
      <c r="AB25" s="43" t="str">
        <f t="shared" si="2"/>
        <v>HIGH</v>
      </c>
      <c r="AC25" s="42"/>
      <c r="AD25" s="42"/>
      <c r="AE25" s="45">
        <f>OSTS!B28</f>
        <v>2015</v>
      </c>
      <c r="AG25" t="s">
        <v>34</v>
      </c>
      <c r="AH25" t="s">
        <v>322</v>
      </c>
    </row>
    <row r="26" spans="1:34" ht="15" customHeight="1" x14ac:dyDescent="0.25">
      <c r="A26" s="42" t="str">
        <f t="shared" si="0"/>
        <v>105241</v>
      </c>
      <c r="B26" s="42">
        <f>OSTS!E29</f>
        <v>10524</v>
      </c>
      <c r="C26" s="42">
        <f>OSTS!F29</f>
        <v>1</v>
      </c>
      <c r="D26" s="43" t="str">
        <f>OSTS!J29</f>
        <v>HI</v>
      </c>
      <c r="E26" s="43" t="str">
        <f>OSTS!K29</f>
        <v>A 384</v>
      </c>
      <c r="F26" s="43" t="str">
        <f>OSTS!L29</f>
        <v>A</v>
      </c>
      <c r="G26" s="43" t="str">
        <f>OSTS!S29</f>
        <v>4-P</v>
      </c>
      <c r="H26" s="43"/>
      <c r="I26" s="43"/>
      <c r="J26" s="43" t="str">
        <f>OSTS!H29</f>
        <v>G03316</v>
      </c>
      <c r="K26" s="46" t="str">
        <f>CONCATENATE(OSTS!O29,"-01-01")</f>
        <v>1990-01-01</v>
      </c>
      <c r="L26" s="44"/>
      <c r="M26" s="43" t="s">
        <v>216</v>
      </c>
      <c r="N26" s="42">
        <f>OSTS!P29</f>
        <v>358</v>
      </c>
      <c r="O26" s="42"/>
      <c r="P26" s="42"/>
      <c r="Q26" s="42" t="str">
        <f>OSTS!T29</f>
        <v>72.4</v>
      </c>
      <c r="R26" s="43" t="s">
        <v>67</v>
      </c>
      <c r="S26" s="42"/>
      <c r="T26" s="43" t="s">
        <v>216</v>
      </c>
      <c r="U26" s="43" t="s">
        <v>216</v>
      </c>
      <c r="V26" s="42"/>
      <c r="W26" s="43"/>
      <c r="X26" s="43"/>
      <c r="Y26" s="42"/>
      <c r="Z26" s="43">
        <f>OSTS!AI29</f>
        <v>0</v>
      </c>
      <c r="AA26" s="43" t="str">
        <f>IF(OSTS!V29="L-1","HIGH",IF(OSTS!V29="L-2","MEDIUM",IF(OSTS!V29="L-3","LOW")))</f>
        <v>MEDIUM</v>
      </c>
      <c r="AB26" s="43" t="str">
        <f t="shared" si="2"/>
        <v>HIGH</v>
      </c>
      <c r="AC26" s="42"/>
      <c r="AD26" s="42"/>
      <c r="AE26" s="45">
        <f>OSTS!B29</f>
        <v>2015</v>
      </c>
      <c r="AG26" t="s">
        <v>34</v>
      </c>
      <c r="AH26" t="s">
        <v>322</v>
      </c>
    </row>
    <row r="27" spans="1:34" ht="15" customHeight="1" x14ac:dyDescent="0.25">
      <c r="A27" s="42" t="str">
        <f t="shared" si="0"/>
        <v>280011</v>
      </c>
      <c r="B27" s="42">
        <f>OSTS!E30</f>
        <v>28001</v>
      </c>
      <c r="C27" s="42">
        <f>OSTS!F30</f>
        <v>1</v>
      </c>
      <c r="D27" s="43" t="str">
        <f>OSTS!J30</f>
        <v>HI</v>
      </c>
      <c r="E27" s="43" t="str">
        <f>OSTS!K30</f>
        <v>A 385</v>
      </c>
      <c r="F27" s="43" t="str">
        <f>OSTS!L30</f>
        <v>C</v>
      </c>
      <c r="G27" s="43" t="str">
        <f>OSTS!S30</f>
        <v>TRI</v>
      </c>
      <c r="H27" s="43"/>
      <c r="I27" s="43"/>
      <c r="J27" s="43" t="str">
        <f>OSTS!H30</f>
        <v>G10311</v>
      </c>
      <c r="K27" s="46" t="str">
        <f>CONCATENATE(OSTS!O30,"-01-01")</f>
        <v>1994-01-01</v>
      </c>
      <c r="L27" s="44"/>
      <c r="M27" s="43" t="s">
        <v>216</v>
      </c>
      <c r="N27" s="42">
        <f>OSTS!P30</f>
        <v>352</v>
      </c>
      <c r="O27" s="42"/>
      <c r="P27" s="42"/>
      <c r="Q27" s="42" t="str">
        <f>OSTS!T30</f>
        <v>77.4</v>
      </c>
      <c r="R27" s="43" t="s">
        <v>67</v>
      </c>
      <c r="S27" s="42"/>
      <c r="T27" s="43" t="s">
        <v>216</v>
      </c>
      <c r="U27" s="43" t="s">
        <v>216</v>
      </c>
      <c r="V27" s="42"/>
      <c r="W27" s="43"/>
      <c r="X27" s="43"/>
      <c r="Y27" s="42"/>
      <c r="Z27" s="43" t="str">
        <f>OSTS!AI30</f>
        <v>Risk based inspection interval review is in progress.  Request for extension of underwater inspection interval to be submitted to BSEE before year end 2015.</v>
      </c>
      <c r="AA27" s="43" t="str">
        <f>IF(OSTS!V30="L-1","HIGH",IF(OSTS!V30="L-2","MEDIUM",IF(OSTS!V30="L-3","LOW")))</f>
        <v>MEDIUM</v>
      </c>
      <c r="AB27" s="43" t="str">
        <f t="shared" si="2"/>
        <v>HIGH</v>
      </c>
      <c r="AC27" s="42"/>
      <c r="AD27" s="42"/>
      <c r="AE27" s="45">
        <f>OSTS!B30</f>
        <v>2015</v>
      </c>
      <c r="AG27" t="s">
        <v>34</v>
      </c>
      <c r="AH27" t="s">
        <v>322</v>
      </c>
    </row>
    <row r="28" spans="1:34" ht="15" customHeight="1" x14ac:dyDescent="0.25">
      <c r="A28" s="42" t="str">
        <f t="shared" si="0"/>
        <v>280491</v>
      </c>
      <c r="B28" s="42">
        <f>OSTS!E31</f>
        <v>28049</v>
      </c>
      <c r="C28" s="42">
        <f>OSTS!F31</f>
        <v>1</v>
      </c>
      <c r="D28" s="43" t="str">
        <f>OSTS!J31</f>
        <v>HI</v>
      </c>
      <c r="E28" s="43" t="str">
        <f>OSTS!K31</f>
        <v>A 385</v>
      </c>
      <c r="F28" s="43" t="str">
        <f>OSTS!L31</f>
        <v>D</v>
      </c>
      <c r="G28" s="43" t="str">
        <f>OSTS!S31</f>
        <v>4-P</v>
      </c>
      <c r="H28" s="43"/>
      <c r="I28" s="43"/>
      <c r="J28" s="43" t="str">
        <f>OSTS!H31</f>
        <v>G10311</v>
      </c>
      <c r="K28" s="46" t="str">
        <f>CONCATENATE(OSTS!O31,"-01-01")</f>
        <v>1996-01-01</v>
      </c>
      <c r="L28" s="44"/>
      <c r="M28" s="43" t="s">
        <v>216</v>
      </c>
      <c r="N28" s="42">
        <f>OSTS!P31</f>
        <v>364</v>
      </c>
      <c r="O28" s="42"/>
      <c r="P28" s="42"/>
      <c r="Q28" s="42" t="str">
        <f>OSTS!T31</f>
        <v>92.1</v>
      </c>
      <c r="R28" s="43" t="s">
        <v>67</v>
      </c>
      <c r="S28" s="42"/>
      <c r="T28" s="43" t="s">
        <v>216</v>
      </c>
      <c r="U28" s="43" t="s">
        <v>216</v>
      </c>
      <c r="V28" s="42"/>
      <c r="W28" s="43"/>
      <c r="X28" s="43"/>
      <c r="Y28" s="42"/>
      <c r="Z28" s="43">
        <f>OSTS!AI31</f>
        <v>0</v>
      </c>
      <c r="AA28" s="43" t="str">
        <f>IF(OSTS!V31="L-1","HIGH",IF(OSTS!V31="L-2","MEDIUM",IF(OSTS!V31="L-3","LOW")))</f>
        <v>MEDIUM</v>
      </c>
      <c r="AB28" s="43" t="str">
        <f t="shared" si="2"/>
        <v>HIGH</v>
      </c>
      <c r="AC28" s="42"/>
      <c r="AD28" s="42"/>
      <c r="AE28" s="45">
        <f>OSTS!B31</f>
        <v>2015</v>
      </c>
      <c r="AG28" t="s">
        <v>34</v>
      </c>
      <c r="AH28" t="s">
        <v>322</v>
      </c>
    </row>
    <row r="29" spans="1:34" ht="15" customHeight="1" x14ac:dyDescent="0.25">
      <c r="A29" s="42" t="str">
        <f t="shared" si="0"/>
        <v>101921</v>
      </c>
      <c r="B29" s="42">
        <f>OSTS!E32</f>
        <v>10192</v>
      </c>
      <c r="C29" s="42">
        <f>OSTS!F32</f>
        <v>1</v>
      </c>
      <c r="D29" s="43" t="str">
        <f>OSTS!J32</f>
        <v>HI</v>
      </c>
      <c r="E29" s="43" t="str">
        <f>OSTS!K32</f>
        <v>A 389</v>
      </c>
      <c r="F29" s="43" t="str">
        <f>OSTS!L32</f>
        <v>A</v>
      </c>
      <c r="G29" s="43" t="str">
        <f>OSTS!S32</f>
        <v>8-P</v>
      </c>
      <c r="H29" s="43"/>
      <c r="I29" s="43"/>
      <c r="J29" s="43" t="str">
        <f>OSTS!H32</f>
        <v>G02759</v>
      </c>
      <c r="K29" s="46" t="str">
        <f>CONCATENATE(OSTS!O32,"-01-01")</f>
        <v>1981-01-01</v>
      </c>
      <c r="L29" s="44"/>
      <c r="M29" s="43" t="s">
        <v>216</v>
      </c>
      <c r="N29" s="42">
        <f>OSTS!P32</f>
        <v>410</v>
      </c>
      <c r="O29" s="42"/>
      <c r="P29" s="42"/>
      <c r="Q29" s="42" t="str">
        <f>OSTS!T32</f>
        <v>55.3</v>
      </c>
      <c r="R29" s="43" t="s">
        <v>67</v>
      </c>
      <c r="S29" s="42"/>
      <c r="T29" s="43" t="s">
        <v>216</v>
      </c>
      <c r="U29" s="43" t="s">
        <v>216</v>
      </c>
      <c r="V29" s="42"/>
      <c r="W29" s="43"/>
      <c r="X29" s="43"/>
      <c r="Y29" s="42"/>
      <c r="Z29" s="43" t="str">
        <f>OSTS!AI32</f>
        <v>CYU:  Level II-III</v>
      </c>
      <c r="AA29" s="43" t="str">
        <f>IF(OSTS!V32="L-1","HIGH",IF(OSTS!V32="L-2","MEDIUM",IF(OSTS!V32="L-3","LOW")))</f>
        <v>HIGH</v>
      </c>
      <c r="AB29" s="43" t="str">
        <f t="shared" si="2"/>
        <v>HIGH</v>
      </c>
      <c r="AC29" s="42"/>
      <c r="AD29" s="42"/>
      <c r="AE29" s="45">
        <f>OSTS!B32</f>
        <v>2015</v>
      </c>
      <c r="AG29" t="s">
        <v>34</v>
      </c>
      <c r="AH29" t="s">
        <v>322</v>
      </c>
    </row>
    <row r="30" spans="1:34" ht="15" customHeight="1" x14ac:dyDescent="0.25">
      <c r="A30" s="42" t="str">
        <f t="shared" si="0"/>
        <v>241271</v>
      </c>
      <c r="B30" s="42">
        <f>OSTS!E33</f>
        <v>24127</v>
      </c>
      <c r="C30" s="42">
        <f>OSTS!F33</f>
        <v>1</v>
      </c>
      <c r="D30" s="43" t="str">
        <f>OSTS!J33</f>
        <v>MP</v>
      </c>
      <c r="E30" s="43">
        <f>OSTS!K33</f>
        <v>69</v>
      </c>
      <c r="F30" s="43">
        <f>OSTS!L33</f>
        <v>3</v>
      </c>
      <c r="G30" s="43" t="str">
        <f>OSTS!S33</f>
        <v>CAS</v>
      </c>
      <c r="H30" s="43"/>
      <c r="I30" s="43"/>
      <c r="J30" s="43">
        <f>OSTS!H33</f>
        <v>372</v>
      </c>
      <c r="K30" s="46" t="str">
        <f>CONCATENATE(OSTS!O33,"-01-01")</f>
        <v>1992-01-01</v>
      </c>
      <c r="L30" s="44"/>
      <c r="M30" s="43" t="s">
        <v>216</v>
      </c>
      <c r="N30" s="42">
        <f>OSTS!P33</f>
        <v>27</v>
      </c>
      <c r="O30" s="42"/>
      <c r="P30" s="42"/>
      <c r="Q30" s="42" t="str">
        <f>OSTS!T33</f>
        <v>13.8</v>
      </c>
      <c r="R30" s="43" t="s">
        <v>67</v>
      </c>
      <c r="S30" s="42"/>
      <c r="T30" s="43" t="s">
        <v>216</v>
      </c>
      <c r="U30" s="43" t="s">
        <v>216</v>
      </c>
      <c r="V30" s="42"/>
      <c r="W30" s="43"/>
      <c r="X30" s="43"/>
      <c r="Y30" s="42"/>
      <c r="Z30" s="43">
        <f>OSTS!AI33</f>
        <v>0</v>
      </c>
      <c r="AA30" s="43" t="str">
        <f>IF(OSTS!V33="L-1","HIGH",IF(OSTS!V33="L-2","MEDIUM",IF(OSTS!V33="L-3","LOW")))</f>
        <v>LOW</v>
      </c>
      <c r="AB30" s="43" t="str">
        <f t="shared" si="2"/>
        <v>HIGH</v>
      </c>
      <c r="AC30" s="42"/>
      <c r="AD30" s="42"/>
      <c r="AE30" s="45">
        <f>OSTS!B33</f>
        <v>2015</v>
      </c>
      <c r="AG30" t="s">
        <v>34</v>
      </c>
      <c r="AH30" t="s">
        <v>322</v>
      </c>
    </row>
    <row r="31" spans="1:34" ht="15" customHeight="1" x14ac:dyDescent="0.25">
      <c r="A31" s="42" t="str">
        <f t="shared" si="0"/>
        <v>15761</v>
      </c>
      <c r="B31" s="42">
        <f>OSTS!E34</f>
        <v>1576</v>
      </c>
      <c r="C31" s="42">
        <f>OSTS!F34</f>
        <v>1</v>
      </c>
      <c r="D31" s="43" t="str">
        <f>OSTS!J34</f>
        <v>MP</v>
      </c>
      <c r="E31" s="43">
        <f>OSTS!K34</f>
        <v>69</v>
      </c>
      <c r="F31" s="43" t="str">
        <f>OSTS!L34</f>
        <v>E</v>
      </c>
      <c r="G31" s="43" t="str">
        <f>OSTS!S34</f>
        <v>B-CAS</v>
      </c>
      <c r="H31" s="43"/>
      <c r="I31" s="43"/>
      <c r="J31" s="43">
        <f>OSTS!H34</f>
        <v>372</v>
      </c>
      <c r="K31" s="46" t="str">
        <f>CONCATENATE(OSTS!O34,"-01-01")</f>
        <v>2005-01-01</v>
      </c>
      <c r="L31" s="44"/>
      <c r="M31" s="43" t="s">
        <v>216</v>
      </c>
      <c r="N31" s="42">
        <f>OSTS!P34</f>
        <v>38</v>
      </c>
      <c r="O31" s="42"/>
      <c r="P31" s="42"/>
      <c r="Q31" s="42" t="str">
        <f>OSTS!T34</f>
        <v>33.5</v>
      </c>
      <c r="R31" s="43" t="s">
        <v>67</v>
      </c>
      <c r="S31" s="42"/>
      <c r="T31" s="43" t="s">
        <v>216</v>
      </c>
      <c r="U31" s="43" t="s">
        <v>216</v>
      </c>
      <c r="V31" s="42"/>
      <c r="W31" s="43"/>
      <c r="X31" s="43"/>
      <c r="Y31" s="42"/>
      <c r="Z31" s="43">
        <f>OSTS!AI34</f>
        <v>0</v>
      </c>
      <c r="AA31" s="43" t="str">
        <f>IF(OSTS!V34="L-1","HIGH",IF(OSTS!V34="L-2","MEDIUM",IF(OSTS!V34="L-3","LOW")))</f>
        <v>LOW</v>
      </c>
      <c r="AB31" s="43" t="str">
        <f t="shared" si="2"/>
        <v>HIGH</v>
      </c>
      <c r="AC31" s="42"/>
      <c r="AD31" s="42"/>
      <c r="AE31" s="45">
        <f>OSTS!B34</f>
        <v>2015</v>
      </c>
      <c r="AG31" t="s">
        <v>34</v>
      </c>
      <c r="AH31" t="s">
        <v>322</v>
      </c>
    </row>
    <row r="32" spans="1:34" ht="15" customHeight="1" x14ac:dyDescent="0.25">
      <c r="A32" s="42" t="str">
        <f t="shared" si="0"/>
        <v>232101</v>
      </c>
      <c r="B32" s="42">
        <f>OSTS!E35</f>
        <v>23210</v>
      </c>
      <c r="C32" s="42">
        <f>OSTS!F35</f>
        <v>1</v>
      </c>
      <c r="D32" s="43" t="str">
        <f>OSTS!J35</f>
        <v>MP</v>
      </c>
      <c r="E32" s="43">
        <f>OSTS!K35</f>
        <v>93</v>
      </c>
      <c r="F32" s="43" t="str">
        <f>OSTS!L35</f>
        <v>A</v>
      </c>
      <c r="G32" s="43" t="str">
        <f>OSTS!S35</f>
        <v>6-P</v>
      </c>
      <c r="H32" s="43"/>
      <c r="I32" s="43"/>
      <c r="J32" s="43" t="str">
        <f>OSTS!H35</f>
        <v>G30010</v>
      </c>
      <c r="K32" s="46" t="str">
        <f>CONCATENATE(OSTS!O35,"-01-01")</f>
        <v>1985-01-01</v>
      </c>
      <c r="L32" s="44"/>
      <c r="M32" s="43" t="s">
        <v>216</v>
      </c>
      <c r="N32" s="42">
        <f>OSTS!P35</f>
        <v>45</v>
      </c>
      <c r="O32" s="42"/>
      <c r="P32" s="42"/>
      <c r="Q32" s="42" t="str">
        <f>OSTS!T35</f>
        <v>77.7</v>
      </c>
      <c r="R32" s="43" t="s">
        <v>67</v>
      </c>
      <c r="S32" s="42"/>
      <c r="T32" s="43" t="s">
        <v>216</v>
      </c>
      <c r="U32" s="43" t="s">
        <v>216</v>
      </c>
      <c r="V32" s="42"/>
      <c r="W32" s="43"/>
      <c r="X32" s="43"/>
      <c r="Y32" s="42"/>
      <c r="Z32" s="43" t="str">
        <f>OSTS!AI35</f>
        <v xml:space="preserve">MNDA:  Dent in +10' HZ.  Previously Reported.  </v>
      </c>
      <c r="AA32" s="43" t="str">
        <f>IF(OSTS!V35="L-1","HIGH",IF(OSTS!V35="L-2","MEDIUM",IF(OSTS!V35="L-3","LOW")))</f>
        <v>MEDIUM</v>
      </c>
      <c r="AB32" s="43" t="str">
        <f t="shared" si="2"/>
        <v>HIGH</v>
      </c>
      <c r="AC32" s="42"/>
      <c r="AD32" s="42"/>
      <c r="AE32" s="45">
        <f>OSTS!B35</f>
        <v>2015</v>
      </c>
      <c r="AG32" t="s">
        <v>34</v>
      </c>
      <c r="AH32" t="s">
        <v>322</v>
      </c>
    </row>
    <row r="33" spans="1:34" ht="15" customHeight="1" x14ac:dyDescent="0.25">
      <c r="A33" s="42" t="str">
        <f t="shared" si="0"/>
        <v>234951</v>
      </c>
      <c r="B33" s="42">
        <f>OSTS!E36</f>
        <v>23495</v>
      </c>
      <c r="C33" s="42">
        <f>OSTS!F36</f>
        <v>1</v>
      </c>
      <c r="D33" s="43" t="str">
        <f>OSTS!J36</f>
        <v>MP</v>
      </c>
      <c r="E33" s="43">
        <f>OSTS!K36</f>
        <v>94</v>
      </c>
      <c r="F33" s="43">
        <f>OSTS!L36</f>
        <v>1</v>
      </c>
      <c r="G33" s="43" t="str">
        <f>OSTS!S36</f>
        <v>TRI WG</v>
      </c>
      <c r="H33" s="43"/>
      <c r="I33" s="43"/>
      <c r="J33" s="43" t="str">
        <f>OSTS!H36</f>
        <v>G07802</v>
      </c>
      <c r="K33" s="46" t="str">
        <f>CONCATENATE(OSTS!O36,"-01-01")</f>
        <v>1989-01-01</v>
      </c>
      <c r="L33" s="44"/>
      <c r="M33" s="43" t="s">
        <v>216</v>
      </c>
      <c r="N33" s="42">
        <f>OSTS!P36</f>
        <v>50</v>
      </c>
      <c r="O33" s="42"/>
      <c r="P33" s="42"/>
      <c r="Q33" s="42" t="str">
        <f>OSTS!T36</f>
        <v>15.4</v>
      </c>
      <c r="R33" s="43" t="s">
        <v>67</v>
      </c>
      <c r="S33" s="42"/>
      <c r="T33" s="43" t="s">
        <v>216</v>
      </c>
      <c r="U33" s="43" t="s">
        <v>216</v>
      </c>
      <c r="V33" s="42"/>
      <c r="W33" s="43"/>
      <c r="X33" s="43"/>
      <c r="Y33" s="42"/>
      <c r="Z33" s="43">
        <f>OSTS!AI36</f>
        <v>0</v>
      </c>
      <c r="AA33" s="43" t="str">
        <f>IF(OSTS!V36="L-1","HIGH",IF(OSTS!V36="L-2","MEDIUM",IF(OSTS!V36="L-3","LOW")))</f>
        <v>LOW</v>
      </c>
      <c r="AB33" s="43" t="str">
        <f t="shared" si="2"/>
        <v>HIGH</v>
      </c>
      <c r="AC33" s="42"/>
      <c r="AD33" s="42"/>
      <c r="AE33" s="45">
        <f>OSTS!B36</f>
        <v>2015</v>
      </c>
      <c r="AG33" t="s">
        <v>34</v>
      </c>
      <c r="AH33" t="s">
        <v>322</v>
      </c>
    </row>
    <row r="34" spans="1:34" ht="15" customHeight="1" x14ac:dyDescent="0.25">
      <c r="A34" s="42" t="str">
        <f t="shared" si="0"/>
        <v>238292</v>
      </c>
      <c r="B34" s="42">
        <f>OSTS!E37</f>
        <v>23829</v>
      </c>
      <c r="C34" s="42">
        <f>OSTS!F37</f>
        <v>2</v>
      </c>
      <c r="D34" s="43" t="str">
        <f>OSTS!J37</f>
        <v>MP</v>
      </c>
      <c r="E34" s="43">
        <f>OSTS!K37</f>
        <v>94</v>
      </c>
      <c r="F34" s="43">
        <f>OSTS!L37</f>
        <v>4</v>
      </c>
      <c r="G34" s="43" t="str">
        <f>OSTS!S37</f>
        <v>CAS</v>
      </c>
      <c r="H34" s="43"/>
      <c r="I34" s="43"/>
      <c r="J34" s="43" t="str">
        <f>OSTS!H37</f>
        <v>G07802</v>
      </c>
      <c r="K34" s="46" t="str">
        <f>CONCATENATE(OSTS!O37,"-01-01")</f>
        <v>2002-01-01</v>
      </c>
      <c r="L34" s="44"/>
      <c r="M34" s="43" t="s">
        <v>216</v>
      </c>
      <c r="N34" s="42">
        <f>OSTS!P37</f>
        <v>47</v>
      </c>
      <c r="O34" s="42"/>
      <c r="P34" s="42"/>
      <c r="Q34" s="42" t="str">
        <f>OSTS!T37</f>
        <v>17.2</v>
      </c>
      <c r="R34" s="43" t="s">
        <v>67</v>
      </c>
      <c r="S34" s="42"/>
      <c r="T34" s="43" t="s">
        <v>216</v>
      </c>
      <c r="U34" s="43" t="s">
        <v>216</v>
      </c>
      <c r="V34" s="42"/>
      <c r="W34" s="43"/>
      <c r="X34" s="43"/>
      <c r="Y34" s="42"/>
      <c r="Z34" s="43">
        <f>OSTS!AI37</f>
        <v>0</v>
      </c>
      <c r="AA34" s="43" t="str">
        <f>IF(OSTS!V37="L-1","HIGH",IF(OSTS!V37="L-2","MEDIUM",IF(OSTS!V37="L-3","LOW")))</f>
        <v>LOW</v>
      </c>
      <c r="AB34" s="43" t="str">
        <f t="shared" si="2"/>
        <v>HIGH</v>
      </c>
      <c r="AC34" s="42"/>
      <c r="AD34" s="42"/>
      <c r="AE34" s="45">
        <f>OSTS!B37</f>
        <v>2015</v>
      </c>
      <c r="AG34" t="s">
        <v>34</v>
      </c>
      <c r="AH34" t="s">
        <v>322</v>
      </c>
    </row>
    <row r="35" spans="1:34" ht="15" customHeight="1" x14ac:dyDescent="0.25">
      <c r="A35" s="42" t="str">
        <f t="shared" si="0"/>
        <v>238291</v>
      </c>
      <c r="B35" s="42">
        <f>OSTS!E38</f>
        <v>23829</v>
      </c>
      <c r="C35" s="42">
        <f>OSTS!F38</f>
        <v>1</v>
      </c>
      <c r="D35" s="43" t="str">
        <f>OSTS!J38</f>
        <v>MP</v>
      </c>
      <c r="E35" s="43">
        <f>OSTS!K38</f>
        <v>94</v>
      </c>
      <c r="F35" s="43" t="str">
        <f>OSTS!L38</f>
        <v>B</v>
      </c>
      <c r="G35" s="43" t="str">
        <f>OSTS!S38</f>
        <v>TRI</v>
      </c>
      <c r="H35" s="43"/>
      <c r="I35" s="43"/>
      <c r="J35" s="43" t="str">
        <f>OSTS!H38</f>
        <v>G07802</v>
      </c>
      <c r="K35" s="46" t="str">
        <f>CONCATENATE(OSTS!O38,"-01-01")</f>
        <v>1990-01-01</v>
      </c>
      <c r="L35" s="44"/>
      <c r="M35" s="43" t="s">
        <v>216</v>
      </c>
      <c r="N35" s="42">
        <f>OSTS!P38</f>
        <v>47</v>
      </c>
      <c r="O35" s="42"/>
      <c r="P35" s="42"/>
      <c r="Q35" s="42" t="str">
        <f>OSTS!T38</f>
        <v>44.7</v>
      </c>
      <c r="R35" s="43" t="s">
        <v>67</v>
      </c>
      <c r="S35" s="42"/>
      <c r="T35" s="43" t="s">
        <v>216</v>
      </c>
      <c r="U35" s="43" t="s">
        <v>216</v>
      </c>
      <c r="V35" s="42"/>
      <c r="W35" s="43"/>
      <c r="X35" s="43"/>
      <c r="Y35" s="42"/>
      <c r="Z35" s="43">
        <f>OSTS!AI38</f>
        <v>0</v>
      </c>
      <c r="AA35" s="43" t="str">
        <f>IF(OSTS!V38="L-1","HIGH",IF(OSTS!V38="L-2","MEDIUM",IF(OSTS!V38="L-3","LOW")))</f>
        <v>MEDIUM</v>
      </c>
      <c r="AB35" s="43" t="str">
        <f t="shared" si="2"/>
        <v>HIGH</v>
      </c>
      <c r="AC35" s="42"/>
      <c r="AD35" s="42"/>
      <c r="AE35" s="45">
        <f>OSTS!B38</f>
        <v>2015</v>
      </c>
      <c r="AG35" t="s">
        <v>34</v>
      </c>
      <c r="AH35" t="s">
        <v>322</v>
      </c>
    </row>
    <row r="36" spans="1:34" ht="15" customHeight="1" x14ac:dyDescent="0.25">
      <c r="A36" s="42" t="str">
        <f t="shared" si="0"/>
        <v>23951</v>
      </c>
      <c r="B36" s="42">
        <f>OSTS!E39</f>
        <v>2395</v>
      </c>
      <c r="C36" s="42">
        <f>OSTS!F39</f>
        <v>1</v>
      </c>
      <c r="D36" s="43" t="str">
        <f>OSTS!J39</f>
        <v>MP</v>
      </c>
      <c r="E36" s="43">
        <f>OSTS!K39</f>
        <v>98</v>
      </c>
      <c r="F36" s="43" t="str">
        <f>OSTS!L39</f>
        <v>A</v>
      </c>
      <c r="G36" s="43" t="str">
        <f>OSTS!S39</f>
        <v>B-CAS</v>
      </c>
      <c r="H36" s="43"/>
      <c r="I36" s="43"/>
      <c r="J36" s="43" t="str">
        <f>OSTS!H39</f>
        <v>G27965</v>
      </c>
      <c r="K36" s="46" t="str">
        <f>CONCATENATE(OSTS!O39,"-01-01")</f>
        <v>2010-01-01</v>
      </c>
      <c r="L36" s="44"/>
      <c r="M36" s="43" t="s">
        <v>216</v>
      </c>
      <c r="N36" s="42">
        <f>OSTS!P39</f>
        <v>91</v>
      </c>
      <c r="O36" s="42"/>
      <c r="P36" s="42"/>
      <c r="Q36" s="42" t="str">
        <f>OSTS!T39</f>
        <v>74.1</v>
      </c>
      <c r="R36" s="43" t="s">
        <v>67</v>
      </c>
      <c r="S36" s="42"/>
      <c r="T36" s="43" t="s">
        <v>216</v>
      </c>
      <c r="U36" s="43" t="s">
        <v>216</v>
      </c>
      <c r="V36" s="42"/>
      <c r="W36" s="43"/>
      <c r="X36" s="43"/>
      <c r="Y36" s="42"/>
      <c r="Z36" s="43" t="str">
        <f>OSTS!AI39</f>
        <v>Risk based inspection interval review is in progress.  Request for extension of underwater inspection interval to be submitted to BSEE before year end 2015.</v>
      </c>
      <c r="AA36" s="43" t="str">
        <f>IF(OSTS!V39="L-1","HIGH",IF(OSTS!V39="L-2","MEDIUM",IF(OSTS!V39="L-3","LOW")))</f>
        <v>MEDIUM</v>
      </c>
      <c r="AB36" s="43" t="str">
        <f t="shared" si="2"/>
        <v>HIGH</v>
      </c>
      <c r="AC36" s="42"/>
      <c r="AD36" s="42"/>
      <c r="AE36" s="45">
        <f>OSTS!B39</f>
        <v>2015</v>
      </c>
      <c r="AG36" t="s">
        <v>34</v>
      </c>
      <c r="AH36" t="s">
        <v>322</v>
      </c>
    </row>
    <row r="37" spans="1:34" ht="15" customHeight="1" x14ac:dyDescent="0.25">
      <c r="A37" s="42" t="str">
        <f t="shared" si="0"/>
        <v>231811</v>
      </c>
      <c r="B37" s="42">
        <f>OSTS!E40</f>
        <v>23181</v>
      </c>
      <c r="C37" s="42">
        <f>OSTS!F40</f>
        <v>1</v>
      </c>
      <c r="D37" s="43" t="str">
        <f>OSTS!J40</f>
        <v>MP</v>
      </c>
      <c r="E37" s="43">
        <f>OSTS!K40</f>
        <v>102</v>
      </c>
      <c r="F37" s="43" t="str">
        <f>OSTS!L40</f>
        <v>A</v>
      </c>
      <c r="G37" s="43" t="str">
        <f>OSTS!S40</f>
        <v>4-P</v>
      </c>
      <c r="H37" s="43"/>
      <c r="I37" s="43"/>
      <c r="J37" s="43" t="str">
        <f>OSTS!H40</f>
        <v>G03798</v>
      </c>
      <c r="K37" s="46" t="str">
        <f>CONCATENATE(OSTS!O40,"-01-01")</f>
        <v>1985-01-01</v>
      </c>
      <c r="L37" s="44"/>
      <c r="M37" s="43" t="s">
        <v>216</v>
      </c>
      <c r="N37" s="42">
        <f>OSTS!P40</f>
        <v>47</v>
      </c>
      <c r="O37" s="42"/>
      <c r="P37" s="42"/>
      <c r="Q37" s="42" t="str">
        <f>OSTS!T40</f>
        <v>46.1</v>
      </c>
      <c r="R37" s="43" t="s">
        <v>67</v>
      </c>
      <c r="S37" s="42"/>
      <c r="T37" s="43" t="s">
        <v>216</v>
      </c>
      <c r="U37" s="43" t="s">
        <v>216</v>
      </c>
      <c r="V37" s="42"/>
      <c r="W37" s="43"/>
      <c r="X37" s="43"/>
      <c r="Y37" s="42"/>
      <c r="Z37" s="43" t="str">
        <f>OSTS!AI40</f>
        <v>New MNDA: Hole in +1' HZ.</v>
      </c>
      <c r="AA37" s="43" t="str">
        <f>IF(OSTS!V40="L-1","HIGH",IF(OSTS!V40="L-2","MEDIUM",IF(OSTS!V40="L-3","LOW")))</f>
        <v>MEDIUM</v>
      </c>
      <c r="AB37" s="43" t="str">
        <f t="shared" si="2"/>
        <v>HIGH</v>
      </c>
      <c r="AC37" s="42"/>
      <c r="AD37" s="42"/>
      <c r="AE37" s="45">
        <f>OSTS!B40</f>
        <v>2015</v>
      </c>
      <c r="AG37" t="s">
        <v>34</v>
      </c>
      <c r="AH37" t="s">
        <v>322</v>
      </c>
    </row>
    <row r="38" spans="1:34" ht="15" customHeight="1" x14ac:dyDescent="0.25">
      <c r="A38" s="42" t="str">
        <f t="shared" si="0"/>
        <v>231812</v>
      </c>
      <c r="B38" s="42">
        <f>OSTS!E41</f>
        <v>23181</v>
      </c>
      <c r="C38" s="42">
        <f>OSTS!F41</f>
        <v>2</v>
      </c>
      <c r="D38" s="43" t="str">
        <f>OSTS!J41</f>
        <v>MP</v>
      </c>
      <c r="E38" s="43">
        <f>OSTS!K41</f>
        <v>102</v>
      </c>
      <c r="F38" s="43" t="str">
        <f>OSTS!L41</f>
        <v>B</v>
      </c>
      <c r="G38" s="43" t="str">
        <f>OSTS!S41</f>
        <v>4-P</v>
      </c>
      <c r="H38" s="43"/>
      <c r="I38" s="43"/>
      <c r="J38" s="43" t="str">
        <f>OSTS!H41</f>
        <v>G03798</v>
      </c>
      <c r="K38" s="46" t="str">
        <f>CONCATENATE(OSTS!O41,"-01-01")</f>
        <v>1985-01-01</v>
      </c>
      <c r="L38" s="44"/>
      <c r="M38" s="43" t="s">
        <v>216</v>
      </c>
      <c r="N38" s="42">
        <f>OSTS!P41</f>
        <v>47</v>
      </c>
      <c r="O38" s="42"/>
      <c r="P38" s="42"/>
      <c r="Q38" s="42" t="str">
        <f>OSTS!T41</f>
        <v>74.7</v>
      </c>
      <c r="R38" s="43" t="s">
        <v>67</v>
      </c>
      <c r="S38" s="42"/>
      <c r="T38" s="43" t="s">
        <v>216</v>
      </c>
      <c r="U38" s="43" t="s">
        <v>216</v>
      </c>
      <c r="V38" s="42"/>
      <c r="W38" s="43"/>
      <c r="X38" s="43"/>
      <c r="Y38" s="42"/>
      <c r="Z38" s="43">
        <f>OSTS!AI41</f>
        <v>0</v>
      </c>
      <c r="AA38" s="43" t="str">
        <f>IF(OSTS!V41="L-1","HIGH",IF(OSTS!V41="L-2","MEDIUM",IF(OSTS!V41="L-3","LOW")))</f>
        <v>MEDIUM</v>
      </c>
      <c r="AB38" s="43" t="str">
        <f t="shared" si="2"/>
        <v>HIGH</v>
      </c>
      <c r="AC38" s="42"/>
      <c r="AD38" s="42"/>
      <c r="AE38" s="45">
        <f>OSTS!B41</f>
        <v>2015</v>
      </c>
      <c r="AG38" t="s">
        <v>34</v>
      </c>
      <c r="AH38" t="s">
        <v>322</v>
      </c>
    </row>
    <row r="39" spans="1:34" ht="15" customHeight="1" x14ac:dyDescent="0.25">
      <c r="A39" s="42" t="str">
        <f t="shared" si="0"/>
        <v>231813</v>
      </c>
      <c r="B39" s="42">
        <f>OSTS!E42</f>
        <v>23181</v>
      </c>
      <c r="C39" s="42">
        <f>OSTS!F42</f>
        <v>3</v>
      </c>
      <c r="D39" s="43" t="str">
        <f>OSTS!J42</f>
        <v>MP</v>
      </c>
      <c r="E39" s="43">
        <f>OSTS!K42</f>
        <v>102</v>
      </c>
      <c r="F39" s="43" t="str">
        <f>OSTS!L42</f>
        <v>D</v>
      </c>
      <c r="G39" s="43" t="str">
        <f>OSTS!S42</f>
        <v>4-P</v>
      </c>
      <c r="H39" s="43"/>
      <c r="I39" s="43"/>
      <c r="J39" s="43" t="str">
        <f>OSTS!H42</f>
        <v>G03798</v>
      </c>
      <c r="K39" s="46" t="str">
        <f>CONCATENATE(OSTS!O42,"-01-01")</f>
        <v>1985-01-01</v>
      </c>
      <c r="L39" s="44"/>
      <c r="M39" s="43" t="s">
        <v>216</v>
      </c>
      <c r="N39" s="42">
        <f>OSTS!P42</f>
        <v>47</v>
      </c>
      <c r="O39" s="42"/>
      <c r="P39" s="42"/>
      <c r="Q39" s="42" t="str">
        <f>OSTS!T42</f>
        <v>57.8</v>
      </c>
      <c r="R39" s="43" t="s">
        <v>67</v>
      </c>
      <c r="S39" s="42"/>
      <c r="T39" s="43" t="s">
        <v>216</v>
      </c>
      <c r="U39" s="43" t="s">
        <v>216</v>
      </c>
      <c r="V39" s="42"/>
      <c r="W39" s="43"/>
      <c r="X39" s="43"/>
      <c r="Y39" s="42"/>
      <c r="Z39" s="43">
        <f>OSTS!AI42</f>
        <v>0</v>
      </c>
      <c r="AA39" s="43" t="str">
        <f>IF(OSTS!V42="L-1","HIGH",IF(OSTS!V42="L-2","MEDIUM",IF(OSTS!V42="L-3","LOW")))</f>
        <v>MEDIUM</v>
      </c>
      <c r="AB39" s="43" t="str">
        <f t="shared" si="2"/>
        <v>HIGH</v>
      </c>
      <c r="AC39" s="42"/>
      <c r="AD39" s="42"/>
      <c r="AE39" s="45">
        <f>OSTS!B42</f>
        <v>2015</v>
      </c>
      <c r="AG39" t="s">
        <v>34</v>
      </c>
      <c r="AH39" t="s">
        <v>322</v>
      </c>
    </row>
    <row r="40" spans="1:34" ht="15" customHeight="1" x14ac:dyDescent="0.25">
      <c r="A40" s="42" t="str">
        <f t="shared" si="0"/>
        <v>11941</v>
      </c>
      <c r="B40" s="42">
        <f>OSTS!E43</f>
        <v>1194</v>
      </c>
      <c r="C40" s="42">
        <f>OSTS!F43</f>
        <v>1</v>
      </c>
      <c r="D40" s="43" t="str">
        <f>OSTS!J43</f>
        <v>MP</v>
      </c>
      <c r="E40" s="43">
        <f>OSTS!K43</f>
        <v>107</v>
      </c>
      <c r="F40" s="43" t="str">
        <f>OSTS!L43</f>
        <v>CAIS.#1</v>
      </c>
      <c r="G40" s="43" t="str">
        <f>OSTS!S43</f>
        <v>CAS</v>
      </c>
      <c r="H40" s="43"/>
      <c r="I40" s="43"/>
      <c r="J40" s="43" t="str">
        <f>OSTS!H43</f>
        <v>G18088</v>
      </c>
      <c r="K40" s="46" t="str">
        <f>CONCATENATE(OSTS!O43,"-01-01")</f>
        <v>2002-01-01</v>
      </c>
      <c r="L40" s="44"/>
      <c r="M40" s="43" t="s">
        <v>216</v>
      </c>
      <c r="N40" s="42">
        <f>OSTS!P43</f>
        <v>55</v>
      </c>
      <c r="O40" s="42"/>
      <c r="P40" s="42"/>
      <c r="Q40" s="42" t="str">
        <f>OSTS!T43</f>
        <v>47.11</v>
      </c>
      <c r="R40" s="43" t="s">
        <v>67</v>
      </c>
      <c r="S40" s="42"/>
      <c r="T40" s="43" t="s">
        <v>216</v>
      </c>
      <c r="U40" s="43" t="s">
        <v>216</v>
      </c>
      <c r="V40" s="42"/>
      <c r="W40" s="43"/>
      <c r="X40" s="43"/>
      <c r="Y40" s="42"/>
      <c r="Z40" s="43">
        <f>OSTS!AI43</f>
        <v>0</v>
      </c>
      <c r="AA40" s="43" t="str">
        <f>IF(OSTS!V43="L-1","HIGH",IF(OSTS!V43="L-2","MEDIUM",IF(OSTS!V43="L-3","LOW")))</f>
        <v>LOW</v>
      </c>
      <c r="AB40" s="43" t="str">
        <f t="shared" si="2"/>
        <v>HIGH</v>
      </c>
      <c r="AC40" s="42"/>
      <c r="AD40" s="42"/>
      <c r="AE40" s="45">
        <f>OSTS!B43</f>
        <v>2015</v>
      </c>
      <c r="AG40" t="s">
        <v>34</v>
      </c>
      <c r="AH40" t="s">
        <v>322</v>
      </c>
    </row>
    <row r="41" spans="1:34" ht="15" customHeight="1" x14ac:dyDescent="0.25">
      <c r="A41" s="42" t="str">
        <f t="shared" si="0"/>
        <v>15051</v>
      </c>
      <c r="B41" s="42">
        <f>OSTS!E44</f>
        <v>1505</v>
      </c>
      <c r="C41" s="42">
        <f>OSTS!F44</f>
        <v>1</v>
      </c>
      <c r="D41" s="43" t="str">
        <f>OSTS!J44</f>
        <v>MP</v>
      </c>
      <c r="E41" s="43">
        <f>OSTS!K44</f>
        <v>108</v>
      </c>
      <c r="F41" s="43" t="str">
        <f>OSTS!L44</f>
        <v>#7</v>
      </c>
      <c r="G41" s="43" t="str">
        <f>OSTS!S44</f>
        <v>B-CAS</v>
      </c>
      <c r="H41" s="43"/>
      <c r="I41" s="43"/>
      <c r="J41" s="43" t="str">
        <f>OSTS!H44</f>
        <v>G04832</v>
      </c>
      <c r="K41" s="46" t="str">
        <f>CONCATENATE(OSTS!O44,"-01-01")</f>
        <v>2004-01-01</v>
      </c>
      <c r="L41" s="44"/>
      <c r="M41" s="43" t="s">
        <v>216</v>
      </c>
      <c r="N41" s="42">
        <f>OSTS!P44</f>
        <v>59</v>
      </c>
      <c r="O41" s="42"/>
      <c r="P41" s="42"/>
      <c r="Q41" s="42" t="str">
        <f>OSTS!T44</f>
        <v>41.11</v>
      </c>
      <c r="R41" s="43" t="s">
        <v>67</v>
      </c>
      <c r="S41" s="42"/>
      <c r="T41" s="43" t="s">
        <v>216</v>
      </c>
      <c r="U41" s="43" t="s">
        <v>216</v>
      </c>
      <c r="V41" s="42"/>
      <c r="W41" s="43"/>
      <c r="X41" s="43"/>
      <c r="Y41" s="42"/>
      <c r="Z41" s="43" t="str">
        <f>OSTS!AI44</f>
        <v xml:space="preserve">MNDA:  Caisson leaning slightly.  Tied back to 48" caisson.  Previously reported. </v>
      </c>
      <c r="AA41" s="43" t="str">
        <f>IF(OSTS!V44="L-1","HIGH",IF(OSTS!V44="L-2","MEDIUM",IF(OSTS!V44="L-3","LOW")))</f>
        <v>LOW</v>
      </c>
      <c r="AB41" s="43" t="str">
        <f t="shared" si="2"/>
        <v>HIGH</v>
      </c>
      <c r="AC41" s="42"/>
      <c r="AD41" s="42"/>
      <c r="AE41" s="45">
        <f>OSTS!B44</f>
        <v>2015</v>
      </c>
      <c r="AG41" t="s">
        <v>34</v>
      </c>
      <c r="AH41" t="s">
        <v>322</v>
      </c>
    </row>
    <row r="42" spans="1:34" ht="15" customHeight="1" x14ac:dyDescent="0.25">
      <c r="A42" s="42" t="str">
        <f t="shared" si="0"/>
        <v>24311</v>
      </c>
      <c r="B42" s="42">
        <f>OSTS!E45</f>
        <v>2431</v>
      </c>
      <c r="C42" s="42">
        <f>OSTS!F45</f>
        <v>1</v>
      </c>
      <c r="D42" s="43" t="str">
        <f>OSTS!J45</f>
        <v>MP</v>
      </c>
      <c r="E42" s="43">
        <f>OSTS!K45</f>
        <v>108</v>
      </c>
      <c r="F42" s="43" t="str">
        <f>OSTS!L45</f>
        <v>#8</v>
      </c>
      <c r="G42" s="43" t="str">
        <f>OSTS!S45</f>
        <v>CAS</v>
      </c>
      <c r="H42" s="43"/>
      <c r="I42" s="43"/>
      <c r="J42" s="43" t="str">
        <f>OSTS!H45</f>
        <v>G04832</v>
      </c>
      <c r="K42" s="46" t="str">
        <f>CONCATENATE(OSTS!O45,"-01-01")</f>
        <v>2012-01-01</v>
      </c>
      <c r="L42" s="44"/>
      <c r="M42" s="43" t="s">
        <v>216</v>
      </c>
      <c r="N42" s="42">
        <f>OSTS!P45</f>
        <v>75</v>
      </c>
      <c r="O42" s="42"/>
      <c r="P42" s="42"/>
      <c r="Q42" s="42" t="str">
        <f>OSTS!T45</f>
        <v>71.7</v>
      </c>
      <c r="R42" s="43" t="s">
        <v>67</v>
      </c>
      <c r="S42" s="42"/>
      <c r="T42" s="43" t="s">
        <v>216</v>
      </c>
      <c r="U42" s="43" t="s">
        <v>216</v>
      </c>
      <c r="V42" s="42"/>
      <c r="W42" s="43"/>
      <c r="X42" s="43"/>
      <c r="Y42" s="42"/>
      <c r="Z42" s="43">
        <f>OSTS!AI45</f>
        <v>0</v>
      </c>
      <c r="AA42" s="43" t="str">
        <f>IF(OSTS!V45="L-1","HIGH",IF(OSTS!V45="L-2","MEDIUM",IF(OSTS!V45="L-3","LOW")))</f>
        <v>LOW</v>
      </c>
      <c r="AB42" s="43" t="str">
        <f t="shared" si="2"/>
        <v>HIGH</v>
      </c>
      <c r="AC42" s="42"/>
      <c r="AD42" s="42"/>
      <c r="AE42" s="45">
        <f>OSTS!B45</f>
        <v>2015</v>
      </c>
      <c r="AG42" t="s">
        <v>34</v>
      </c>
      <c r="AH42" t="s">
        <v>322</v>
      </c>
    </row>
    <row r="43" spans="1:34" ht="15" customHeight="1" x14ac:dyDescent="0.25">
      <c r="A43" s="42" t="str">
        <f t="shared" si="0"/>
        <v>234721</v>
      </c>
      <c r="B43" s="42">
        <f>OSTS!E46</f>
        <v>23472</v>
      </c>
      <c r="C43" s="42">
        <f>OSTS!F46</f>
        <v>1</v>
      </c>
      <c r="D43" s="43" t="str">
        <f>OSTS!J46</f>
        <v>MP</v>
      </c>
      <c r="E43" s="43">
        <f>OSTS!K46</f>
        <v>108</v>
      </c>
      <c r="F43" s="43" t="str">
        <f>OSTS!L46</f>
        <v>A</v>
      </c>
      <c r="G43" s="43" t="str">
        <f>OSTS!S46</f>
        <v>4-P</v>
      </c>
      <c r="H43" s="43"/>
      <c r="I43" s="43"/>
      <c r="J43" s="43" t="str">
        <f>OSTS!H46</f>
        <v>G04832</v>
      </c>
      <c r="K43" s="46" t="str">
        <f>CONCATENATE(OSTS!O46,"-01-01")</f>
        <v>1990-01-01</v>
      </c>
      <c r="L43" s="44"/>
      <c r="M43" s="43" t="s">
        <v>216</v>
      </c>
      <c r="N43" s="42">
        <f>OSTS!P46</f>
        <v>70</v>
      </c>
      <c r="O43" s="42"/>
      <c r="P43" s="42"/>
      <c r="Q43" s="42" t="str">
        <f>OSTS!T46</f>
        <v>59.8</v>
      </c>
      <c r="R43" s="43" t="s">
        <v>67</v>
      </c>
      <c r="S43" s="42"/>
      <c r="T43" s="43" t="s">
        <v>216</v>
      </c>
      <c r="U43" s="43" t="s">
        <v>216</v>
      </c>
      <c r="V43" s="42"/>
      <c r="W43" s="43"/>
      <c r="X43" s="43"/>
      <c r="Y43" s="42"/>
      <c r="Z43" s="43">
        <f>OSTS!AI46</f>
        <v>0</v>
      </c>
      <c r="AA43" s="43" t="str">
        <f>IF(OSTS!V46="L-1","HIGH",IF(OSTS!V46="L-2","MEDIUM",IF(OSTS!V46="L-3","LOW")))</f>
        <v>MEDIUM</v>
      </c>
      <c r="AB43" s="43" t="str">
        <f t="shared" si="2"/>
        <v>HIGH</v>
      </c>
      <c r="AC43" s="42"/>
      <c r="AD43" s="42"/>
      <c r="AE43" s="45">
        <f>OSTS!B46</f>
        <v>2015</v>
      </c>
      <c r="AG43" t="s">
        <v>34</v>
      </c>
      <c r="AH43" t="s">
        <v>322</v>
      </c>
    </row>
    <row r="44" spans="1:34" ht="15" customHeight="1" x14ac:dyDescent="0.25">
      <c r="A44" s="42" t="str">
        <f t="shared" si="0"/>
        <v>234731</v>
      </c>
      <c r="B44" s="42">
        <f>OSTS!E47</f>
        <v>23473</v>
      </c>
      <c r="C44" s="42">
        <f>OSTS!F47</f>
        <v>1</v>
      </c>
      <c r="D44" s="43" t="str">
        <f>OSTS!J47</f>
        <v>MP</v>
      </c>
      <c r="E44" s="43">
        <f>OSTS!K47</f>
        <v>108</v>
      </c>
      <c r="F44" s="43" t="str">
        <f>OSTS!L47</f>
        <v>B</v>
      </c>
      <c r="G44" s="43" t="str">
        <f>OSTS!S47</f>
        <v>TRI WG</v>
      </c>
      <c r="H44" s="43"/>
      <c r="I44" s="43"/>
      <c r="J44" s="43" t="str">
        <f>OSTS!H47</f>
        <v>G04832</v>
      </c>
      <c r="K44" s="46" t="str">
        <f>CONCATENATE(OSTS!O47,"-01-01")</f>
        <v>1988-01-01</v>
      </c>
      <c r="L44" s="44"/>
      <c r="M44" s="43" t="s">
        <v>216</v>
      </c>
      <c r="N44" s="42">
        <f>OSTS!P47</f>
        <v>69</v>
      </c>
      <c r="O44" s="42"/>
      <c r="P44" s="42"/>
      <c r="Q44" s="42" t="str">
        <f>OSTS!T47</f>
        <v>53.9</v>
      </c>
      <c r="R44" s="43" t="s">
        <v>67</v>
      </c>
      <c r="S44" s="42"/>
      <c r="T44" s="43" t="s">
        <v>216</v>
      </c>
      <c r="U44" s="43" t="s">
        <v>216</v>
      </c>
      <c r="V44" s="42"/>
      <c r="W44" s="43"/>
      <c r="X44" s="43"/>
      <c r="Y44" s="42"/>
      <c r="Z44" s="43" t="str">
        <f>OSTS!AI47</f>
        <v>New MNDA: Multiple small holes on +17' HZ and CGF.</v>
      </c>
      <c r="AA44" s="43" t="str">
        <f>IF(OSTS!V47="L-1","HIGH",IF(OSTS!V47="L-2","MEDIUM",IF(OSTS!V47="L-3","LOW")))</f>
        <v>LOW</v>
      </c>
      <c r="AB44" s="43" t="str">
        <f t="shared" si="2"/>
        <v>HIGH</v>
      </c>
      <c r="AC44" s="42"/>
      <c r="AD44" s="42"/>
      <c r="AE44" s="45">
        <f>OSTS!B47</f>
        <v>2015</v>
      </c>
      <c r="AG44" t="s">
        <v>34</v>
      </c>
      <c r="AH44" t="s">
        <v>322</v>
      </c>
    </row>
    <row r="45" spans="1:34" ht="15" customHeight="1" x14ac:dyDescent="0.25">
      <c r="A45" s="42" t="str">
        <f t="shared" si="0"/>
        <v>238271</v>
      </c>
      <c r="B45" s="42">
        <f>OSTS!E48</f>
        <v>23827</v>
      </c>
      <c r="C45" s="42">
        <f>OSTS!F48</f>
        <v>1</v>
      </c>
      <c r="D45" s="43" t="str">
        <f>OSTS!J48</f>
        <v>MP</v>
      </c>
      <c r="E45" s="43">
        <f>OSTS!K48</f>
        <v>108</v>
      </c>
      <c r="F45" s="43" t="str">
        <f>OSTS!L48</f>
        <v>D</v>
      </c>
      <c r="G45" s="43" t="str">
        <f>OSTS!S48</f>
        <v>TRI</v>
      </c>
      <c r="H45" s="43"/>
      <c r="I45" s="43"/>
      <c r="J45" s="43" t="str">
        <f>OSTS!H48</f>
        <v>G04832</v>
      </c>
      <c r="K45" s="46" t="str">
        <f>CONCATENATE(OSTS!O48,"-01-01")</f>
        <v>1990-01-01</v>
      </c>
      <c r="L45" s="44"/>
      <c r="M45" s="43" t="s">
        <v>216</v>
      </c>
      <c r="N45" s="42">
        <f>OSTS!P48</f>
        <v>64</v>
      </c>
      <c r="O45" s="42"/>
      <c r="P45" s="42"/>
      <c r="Q45" s="42" t="str">
        <f>OSTS!T48</f>
        <v>51.4</v>
      </c>
      <c r="R45" s="43" t="s">
        <v>67</v>
      </c>
      <c r="S45" s="42"/>
      <c r="T45" s="43" t="s">
        <v>216</v>
      </c>
      <c r="U45" s="43" t="s">
        <v>216</v>
      </c>
      <c r="V45" s="42"/>
      <c r="W45" s="43"/>
      <c r="X45" s="43"/>
      <c r="Y45" s="42"/>
      <c r="Z45" s="43" t="str">
        <f>OSTS!AI48</f>
        <v>New MNDA: Multiple small holes on +19' HZ and CGF.</v>
      </c>
      <c r="AA45" s="43" t="str">
        <f>IF(OSTS!V48="L-1","HIGH",IF(OSTS!V48="L-2","MEDIUM",IF(OSTS!V48="L-3","LOW")))</f>
        <v>LOW</v>
      </c>
      <c r="AB45" s="43" t="str">
        <f t="shared" si="2"/>
        <v>HIGH</v>
      </c>
      <c r="AC45" s="42"/>
      <c r="AD45" s="42"/>
      <c r="AE45" s="45">
        <f>OSTS!B48</f>
        <v>2015</v>
      </c>
      <c r="AG45" t="s">
        <v>34</v>
      </c>
      <c r="AH45" t="s">
        <v>322</v>
      </c>
    </row>
    <row r="46" spans="1:34" ht="15" customHeight="1" x14ac:dyDescent="0.25">
      <c r="A46" s="42" t="str">
        <f t="shared" si="0"/>
        <v>22261</v>
      </c>
      <c r="B46" s="42">
        <f>OSTS!E49</f>
        <v>2226</v>
      </c>
      <c r="C46" s="42">
        <f>OSTS!F49</f>
        <v>1</v>
      </c>
      <c r="D46" s="43" t="str">
        <f>OSTS!J49</f>
        <v>MP</v>
      </c>
      <c r="E46" s="43">
        <f>OSTS!K49</f>
        <v>108</v>
      </c>
      <c r="F46" s="43" t="str">
        <f>OSTS!L49</f>
        <v>E</v>
      </c>
      <c r="G46" s="43" t="str">
        <f>OSTS!S49</f>
        <v>B-CAS</v>
      </c>
      <c r="H46" s="43"/>
      <c r="I46" s="43"/>
      <c r="J46" s="43" t="str">
        <f>OSTS!H49</f>
        <v>G04832</v>
      </c>
      <c r="K46" s="46" t="str">
        <f>CONCATENATE(OSTS!O49,"-01-01")</f>
        <v>2008-01-01</v>
      </c>
      <c r="L46" s="44"/>
      <c r="M46" s="43" t="s">
        <v>216</v>
      </c>
      <c r="N46" s="42">
        <f>OSTS!P49</f>
        <v>59</v>
      </c>
      <c r="O46" s="42"/>
      <c r="P46" s="42"/>
      <c r="Q46" s="42" t="str">
        <f>OSTS!T49</f>
        <v>51.2</v>
      </c>
      <c r="R46" s="43" t="s">
        <v>67</v>
      </c>
      <c r="S46" s="42"/>
      <c r="T46" s="43" t="s">
        <v>216</v>
      </c>
      <c r="U46" s="43" t="s">
        <v>216</v>
      </c>
      <c r="V46" s="42"/>
      <c r="W46" s="43"/>
      <c r="X46" s="43"/>
      <c r="Y46" s="42"/>
      <c r="Z46" s="43">
        <f>OSTS!AI49</f>
        <v>0</v>
      </c>
      <c r="AA46" s="43" t="str">
        <f>IF(OSTS!V49="L-1","HIGH",IF(OSTS!V49="L-2","MEDIUM",IF(OSTS!V49="L-3","LOW")))</f>
        <v>MEDIUM</v>
      </c>
      <c r="AB46" s="43" t="str">
        <f t="shared" si="2"/>
        <v>HIGH</v>
      </c>
      <c r="AC46" s="42"/>
      <c r="AD46" s="42"/>
      <c r="AE46" s="45">
        <f>OSTS!B49</f>
        <v>2015</v>
      </c>
      <c r="AG46" t="s">
        <v>34</v>
      </c>
      <c r="AH46" t="s">
        <v>322</v>
      </c>
    </row>
    <row r="47" spans="1:34" ht="15" customHeight="1" x14ac:dyDescent="0.25">
      <c r="A47" s="42" t="str">
        <f t="shared" si="0"/>
        <v>13281</v>
      </c>
      <c r="B47" s="42">
        <f>OSTS!E50</f>
        <v>1328</v>
      </c>
      <c r="C47" s="42">
        <f>OSTS!F50</f>
        <v>1</v>
      </c>
      <c r="D47" s="43" t="str">
        <f>OSTS!J50</f>
        <v>MP</v>
      </c>
      <c r="E47" s="43">
        <f>OSTS!K50</f>
        <v>109</v>
      </c>
      <c r="F47" s="43" t="str">
        <f>OSTS!L50</f>
        <v>C</v>
      </c>
      <c r="G47" s="43" t="str">
        <f>OSTS!S50</f>
        <v>B-CAS</v>
      </c>
      <c r="H47" s="43"/>
      <c r="I47" s="43"/>
      <c r="J47" s="43" t="str">
        <f>OSTS!H50</f>
        <v>G22794</v>
      </c>
      <c r="K47" s="46" t="str">
        <f>CONCATENATE(OSTS!O50,"-01-01")</f>
        <v>2003-01-01</v>
      </c>
      <c r="L47" s="44"/>
      <c r="M47" s="43" t="s">
        <v>216</v>
      </c>
      <c r="N47" s="42">
        <f>OSTS!P50</f>
        <v>86</v>
      </c>
      <c r="O47" s="42"/>
      <c r="P47" s="42"/>
      <c r="Q47" s="42" t="str">
        <f>OSTS!T50</f>
        <v>55.1</v>
      </c>
      <c r="R47" s="43" t="s">
        <v>67</v>
      </c>
      <c r="S47" s="42"/>
      <c r="T47" s="43" t="s">
        <v>216</v>
      </c>
      <c r="U47" s="43" t="s">
        <v>216</v>
      </c>
      <c r="V47" s="42"/>
      <c r="W47" s="43"/>
      <c r="X47" s="43"/>
      <c r="Y47" s="42"/>
      <c r="Z47" s="43">
        <f>OSTS!AI50</f>
        <v>0</v>
      </c>
      <c r="AA47" s="43" t="str">
        <f>IF(OSTS!V50="L-1","HIGH",IF(OSTS!V50="L-2","MEDIUM",IF(OSTS!V50="L-3","LOW")))</f>
        <v>LOW</v>
      </c>
      <c r="AB47" s="43" t="str">
        <f t="shared" si="2"/>
        <v>HIGH</v>
      </c>
      <c r="AC47" s="42"/>
      <c r="AD47" s="42"/>
      <c r="AE47" s="45">
        <f>OSTS!B50</f>
        <v>2015</v>
      </c>
      <c r="AG47" t="s">
        <v>34</v>
      </c>
      <c r="AH47" t="s">
        <v>322</v>
      </c>
    </row>
    <row r="48" spans="1:34" ht="15" customHeight="1" x14ac:dyDescent="0.25">
      <c r="A48" s="42" t="str">
        <f t="shared" si="0"/>
        <v>14061</v>
      </c>
      <c r="B48" s="42">
        <f>OSTS!E51</f>
        <v>1406</v>
      </c>
      <c r="C48" s="42">
        <f>OSTS!F51</f>
        <v>1</v>
      </c>
      <c r="D48" s="43" t="str">
        <f>OSTS!J51</f>
        <v>MP</v>
      </c>
      <c r="E48" s="43">
        <f>OSTS!K51</f>
        <v>109</v>
      </c>
      <c r="F48" s="43" t="str">
        <f>OSTS!L51</f>
        <v>D</v>
      </c>
      <c r="G48" s="43" t="str">
        <f>OSTS!S51</f>
        <v>B-CAS</v>
      </c>
      <c r="H48" s="43"/>
      <c r="I48" s="43"/>
      <c r="J48" s="43" t="str">
        <f>OSTS!H51</f>
        <v>G22794</v>
      </c>
      <c r="K48" s="46" t="str">
        <f>CONCATENATE(OSTS!O51,"-01-01")</f>
        <v>2003-01-01</v>
      </c>
      <c r="L48" s="44"/>
      <c r="M48" s="43" t="s">
        <v>216</v>
      </c>
      <c r="N48" s="42">
        <f>OSTS!P51</f>
        <v>91</v>
      </c>
      <c r="O48" s="42"/>
      <c r="P48" s="42"/>
      <c r="Q48" s="42" t="str">
        <f>OSTS!T51</f>
        <v>52.7</v>
      </c>
      <c r="R48" s="43" t="s">
        <v>67</v>
      </c>
      <c r="S48" s="42"/>
      <c r="T48" s="43" t="s">
        <v>216</v>
      </c>
      <c r="U48" s="43" t="s">
        <v>216</v>
      </c>
      <c r="V48" s="42"/>
      <c r="W48" s="43"/>
      <c r="X48" s="43"/>
      <c r="Y48" s="42"/>
      <c r="Z48" s="43">
        <f>OSTS!AI51</f>
        <v>0</v>
      </c>
      <c r="AA48" s="43" t="str">
        <f>IF(OSTS!V51="L-1","HIGH",IF(OSTS!V51="L-2","MEDIUM",IF(OSTS!V51="L-3","LOW")))</f>
        <v>LOW</v>
      </c>
      <c r="AB48" s="43" t="str">
        <f t="shared" si="2"/>
        <v>HIGH</v>
      </c>
      <c r="AC48" s="42"/>
      <c r="AD48" s="42"/>
      <c r="AE48" s="45">
        <f>OSTS!B51</f>
        <v>2015</v>
      </c>
      <c r="AG48" t="s">
        <v>34</v>
      </c>
      <c r="AH48" t="s">
        <v>322</v>
      </c>
    </row>
    <row r="49" spans="1:34" ht="15" customHeight="1" x14ac:dyDescent="0.25">
      <c r="A49" s="42" t="str">
        <f t="shared" si="0"/>
        <v>4081</v>
      </c>
      <c r="B49" s="42">
        <f>OSTS!E52</f>
        <v>408</v>
      </c>
      <c r="C49" s="42">
        <f>OSTS!F52</f>
        <v>1</v>
      </c>
      <c r="D49" s="43" t="str">
        <f>OSTS!J52</f>
        <v>MP</v>
      </c>
      <c r="E49" s="43">
        <f>OSTS!K52</f>
        <v>283</v>
      </c>
      <c r="F49" s="43" t="str">
        <f>OSTS!L52</f>
        <v>A</v>
      </c>
      <c r="G49" s="43" t="str">
        <f>OSTS!S52</f>
        <v>4-P</v>
      </c>
      <c r="H49" s="43"/>
      <c r="I49" s="43"/>
      <c r="J49" s="43" t="str">
        <f>OSTS!H52</f>
        <v>G13662</v>
      </c>
      <c r="K49" s="46" t="str">
        <f>CONCATENATE(OSTS!O52,"-01-01")</f>
        <v>1999-01-01</v>
      </c>
      <c r="L49" s="44"/>
      <c r="M49" s="43" t="s">
        <v>216</v>
      </c>
      <c r="N49" s="42">
        <f>OSTS!P52</f>
        <v>303</v>
      </c>
      <c r="O49" s="42"/>
      <c r="P49" s="42"/>
      <c r="Q49" s="42">
        <f>OSTS!T52</f>
        <v>49</v>
      </c>
      <c r="R49" s="43" t="s">
        <v>67</v>
      </c>
      <c r="S49" s="42"/>
      <c r="T49" s="43" t="s">
        <v>216</v>
      </c>
      <c r="U49" s="43" t="s">
        <v>216</v>
      </c>
      <c r="V49" s="42"/>
      <c r="W49" s="43"/>
      <c r="X49" s="43"/>
      <c r="Y49" s="42"/>
      <c r="Z49" s="43" t="str">
        <f>OSTS!AI52</f>
        <v>Level III scheduled for Oct/Nov 2015</v>
      </c>
      <c r="AA49" s="43" t="str">
        <f>IF(OSTS!V52="L-1","HIGH",IF(OSTS!V52="L-2","MEDIUM",IF(OSTS!V52="L-3","LOW")))</f>
        <v>MEDIUM</v>
      </c>
      <c r="AB49" s="43" t="str">
        <f t="shared" si="2"/>
        <v>HIGH</v>
      </c>
      <c r="AC49" s="42"/>
      <c r="AD49" s="42"/>
      <c r="AE49" s="45">
        <f>OSTS!B52</f>
        <v>2015</v>
      </c>
      <c r="AG49" t="s">
        <v>34</v>
      </c>
      <c r="AH49" t="s">
        <v>322</v>
      </c>
    </row>
    <row r="50" spans="1:34" ht="15" customHeight="1" x14ac:dyDescent="0.25">
      <c r="A50" s="42" t="str">
        <f t="shared" si="0"/>
        <v>231031</v>
      </c>
      <c r="B50" s="42">
        <f>OSTS!E53</f>
        <v>23103</v>
      </c>
      <c r="C50" s="42">
        <f>OSTS!F53</f>
        <v>1</v>
      </c>
      <c r="D50" s="43" t="str">
        <f>OSTS!J53</f>
        <v>SS</v>
      </c>
      <c r="E50" s="43">
        <f>OSTS!K53</f>
        <v>14</v>
      </c>
      <c r="F50" s="43">
        <f>OSTS!L53</f>
        <v>2</v>
      </c>
      <c r="G50" s="43" t="str">
        <f>OSTS!S53</f>
        <v>4-P WG</v>
      </c>
      <c r="H50" s="43"/>
      <c r="I50" s="43"/>
      <c r="J50" s="43" t="str">
        <f>OSTS!H53</f>
        <v>G01359</v>
      </c>
      <c r="K50" s="46" t="str">
        <f>CONCATENATE(OSTS!O53,"-01-01")</f>
        <v>1985-01-01</v>
      </c>
      <c r="L50" s="44"/>
      <c r="M50" s="43" t="s">
        <v>216</v>
      </c>
      <c r="N50" s="42">
        <f>OSTS!P53</f>
        <v>10</v>
      </c>
      <c r="O50" s="42"/>
      <c r="P50" s="42"/>
      <c r="Q50" s="42" t="str">
        <f>OSTS!T53</f>
        <v>9.4</v>
      </c>
      <c r="R50" s="43" t="s">
        <v>67</v>
      </c>
      <c r="S50" s="42"/>
      <c r="T50" s="43" t="s">
        <v>216</v>
      </c>
      <c r="U50" s="43" t="s">
        <v>216</v>
      </c>
      <c r="V50" s="42"/>
      <c r="W50" s="43"/>
      <c r="X50" s="43"/>
      <c r="Y50" s="42"/>
      <c r="Z50" s="43">
        <f>OSTS!AI53</f>
        <v>0</v>
      </c>
      <c r="AA50" s="43" t="str">
        <f>IF(OSTS!V53="L-1","HIGH",IF(OSTS!V53="L-2","MEDIUM",IF(OSTS!V53="L-3","LOW")))</f>
        <v>LOW</v>
      </c>
      <c r="AB50" s="43" t="str">
        <f t="shared" si="2"/>
        <v>HIGH</v>
      </c>
      <c r="AC50" s="42"/>
      <c r="AD50" s="42"/>
      <c r="AE50" s="45">
        <f>OSTS!B53</f>
        <v>2015</v>
      </c>
      <c r="AG50" t="s">
        <v>34</v>
      </c>
      <c r="AH50" t="s">
        <v>322</v>
      </c>
    </row>
    <row r="51" spans="1:34" ht="15" customHeight="1" x14ac:dyDescent="0.25">
      <c r="A51" s="42" t="str">
        <f t="shared" si="0"/>
        <v>260841</v>
      </c>
      <c r="B51" s="42">
        <f>OSTS!E54</f>
        <v>26084</v>
      </c>
      <c r="C51" s="42">
        <f>OSTS!F54</f>
        <v>1</v>
      </c>
      <c r="D51" s="43" t="str">
        <f>OSTS!J54</f>
        <v>SS</v>
      </c>
      <c r="E51" s="43">
        <f>OSTS!K54</f>
        <v>14</v>
      </c>
      <c r="F51" s="43" t="str">
        <f>OSTS!L54</f>
        <v>A</v>
      </c>
      <c r="G51" s="43" t="str">
        <f>OSTS!S54</f>
        <v>4-P WG</v>
      </c>
      <c r="H51" s="43"/>
      <c r="I51" s="43"/>
      <c r="J51" s="43" t="str">
        <f>OSTS!H54</f>
        <v>G01359</v>
      </c>
      <c r="K51" s="46" t="str">
        <f>CONCATENATE(OSTS!O54,"-01-01")</f>
        <v>1995-01-01</v>
      </c>
      <c r="L51" s="44"/>
      <c r="M51" s="43" t="s">
        <v>216</v>
      </c>
      <c r="N51" s="42">
        <f>OSTS!P54</f>
        <v>12</v>
      </c>
      <c r="O51" s="42"/>
      <c r="P51" s="42"/>
      <c r="Q51" s="42" t="str">
        <f>OSTS!T54</f>
        <v>9.0</v>
      </c>
      <c r="R51" s="43" t="s">
        <v>67</v>
      </c>
      <c r="S51" s="42"/>
      <c r="T51" s="43" t="s">
        <v>216</v>
      </c>
      <c r="U51" s="43" t="s">
        <v>216</v>
      </c>
      <c r="V51" s="42"/>
      <c r="W51" s="43"/>
      <c r="X51" s="43"/>
      <c r="Y51" s="42"/>
      <c r="Z51" s="43">
        <f>OSTS!AI54</f>
        <v>0</v>
      </c>
      <c r="AA51" s="43" t="str">
        <f>IF(OSTS!V54="L-1","HIGH",IF(OSTS!V54="L-2","MEDIUM",IF(OSTS!V54="L-3","LOW")))</f>
        <v>LOW</v>
      </c>
      <c r="AB51" s="43" t="str">
        <f t="shared" si="2"/>
        <v>HIGH</v>
      </c>
      <c r="AC51" s="42"/>
      <c r="AD51" s="42"/>
      <c r="AE51" s="45">
        <f>OSTS!B54</f>
        <v>2015</v>
      </c>
      <c r="AG51" t="s">
        <v>34</v>
      </c>
      <c r="AH51" t="s">
        <v>322</v>
      </c>
    </row>
    <row r="52" spans="1:34" ht="15" customHeight="1" x14ac:dyDescent="0.25">
      <c r="A52" s="42" t="str">
        <f t="shared" si="0"/>
        <v>224851</v>
      </c>
      <c r="B52" s="42">
        <f>OSTS!E55</f>
        <v>22485</v>
      </c>
      <c r="C52" s="42">
        <f>OSTS!F55</f>
        <v>1</v>
      </c>
      <c r="D52" s="43" t="str">
        <f>OSTS!J55</f>
        <v>SS</v>
      </c>
      <c r="E52" s="43">
        <f>OSTS!K55</f>
        <v>27</v>
      </c>
      <c r="F52" s="43">
        <f>OSTS!L55</f>
        <v>2</v>
      </c>
      <c r="G52" s="43" t="str">
        <f>OSTS!S55</f>
        <v>4-P WG</v>
      </c>
      <c r="H52" s="43"/>
      <c r="I52" s="43"/>
      <c r="J52" s="43">
        <f>OSTS!H55</f>
        <v>347</v>
      </c>
      <c r="K52" s="46" t="str">
        <f>CONCATENATE(OSTS!O55,"-01-01")</f>
        <v>1981-01-01</v>
      </c>
      <c r="L52" s="44"/>
      <c r="M52" s="43" t="s">
        <v>216</v>
      </c>
      <c r="N52" s="42">
        <f>OSTS!P55</f>
        <v>9</v>
      </c>
      <c r="O52" s="42"/>
      <c r="P52" s="42"/>
      <c r="Q52" s="42" t="str">
        <f>OSTS!T55</f>
        <v>13.2</v>
      </c>
      <c r="R52" s="43" t="s">
        <v>67</v>
      </c>
      <c r="S52" s="42"/>
      <c r="T52" s="43" t="s">
        <v>216</v>
      </c>
      <c r="U52" s="43" t="s">
        <v>216</v>
      </c>
      <c r="V52" s="42"/>
      <c r="W52" s="43"/>
      <c r="X52" s="43"/>
      <c r="Y52" s="42"/>
      <c r="Z52" s="43">
        <f>OSTS!AI55</f>
        <v>0</v>
      </c>
      <c r="AA52" s="43" t="str">
        <f>IF(OSTS!V55="L-1","HIGH",IF(OSTS!V55="L-2","MEDIUM",IF(OSTS!V55="L-3","LOW")))</f>
        <v>LOW</v>
      </c>
      <c r="AB52" s="43" t="str">
        <f t="shared" si="2"/>
        <v>HIGH</v>
      </c>
      <c r="AC52" s="42"/>
      <c r="AD52" s="42"/>
      <c r="AE52" s="45">
        <f>OSTS!B55</f>
        <v>2015</v>
      </c>
      <c r="AG52" t="s">
        <v>34</v>
      </c>
      <c r="AH52" t="s">
        <v>322</v>
      </c>
    </row>
    <row r="53" spans="1:34" ht="15" customHeight="1" x14ac:dyDescent="0.25">
      <c r="A53" s="42" t="str">
        <f t="shared" si="0"/>
        <v>212451</v>
      </c>
      <c r="B53" s="42">
        <f>OSTS!E56</f>
        <v>21245</v>
      </c>
      <c r="C53" s="42">
        <f>OSTS!F56</f>
        <v>1</v>
      </c>
      <c r="D53" s="43" t="str">
        <f>OSTS!J56</f>
        <v>SS</v>
      </c>
      <c r="E53" s="43">
        <f>OSTS!K56</f>
        <v>27</v>
      </c>
      <c r="F53" s="43">
        <f>OSTS!L56</f>
        <v>6</v>
      </c>
      <c r="G53" s="43" t="str">
        <f>OSTS!S56</f>
        <v>4-P WG</v>
      </c>
      <c r="H53" s="43"/>
      <c r="I53" s="43"/>
      <c r="J53" s="43">
        <f>OSTS!H56</f>
        <v>347</v>
      </c>
      <c r="K53" s="46" t="str">
        <f>CONCATENATE(OSTS!O56,"-01-01")</f>
        <v>1993-01-01</v>
      </c>
      <c r="L53" s="44"/>
      <c r="M53" s="43" t="s">
        <v>216</v>
      </c>
      <c r="N53" s="42">
        <f>OSTS!P56</f>
        <v>11</v>
      </c>
      <c r="O53" s="42"/>
      <c r="P53" s="42"/>
      <c r="Q53" s="42" t="str">
        <f>OSTS!T56</f>
        <v>8.1</v>
      </c>
      <c r="R53" s="43" t="s">
        <v>67</v>
      </c>
      <c r="S53" s="42"/>
      <c r="T53" s="43" t="s">
        <v>216</v>
      </c>
      <c r="U53" s="43" t="s">
        <v>216</v>
      </c>
      <c r="V53" s="42"/>
      <c r="W53" s="43"/>
      <c r="X53" s="43"/>
      <c r="Y53" s="42"/>
      <c r="Z53" s="43">
        <f>OSTS!AI56</f>
        <v>0</v>
      </c>
      <c r="AA53" s="43" t="str">
        <f>IF(OSTS!V56="L-1","HIGH",IF(OSTS!V56="L-2","MEDIUM",IF(OSTS!V56="L-3","LOW")))</f>
        <v>LOW</v>
      </c>
      <c r="AB53" s="43" t="str">
        <f t="shared" si="2"/>
        <v>HIGH</v>
      </c>
      <c r="AC53" s="42"/>
      <c r="AD53" s="42"/>
      <c r="AE53" s="45">
        <f>OSTS!B56</f>
        <v>2015</v>
      </c>
      <c r="AG53" t="s">
        <v>34</v>
      </c>
      <c r="AH53" t="s">
        <v>322</v>
      </c>
    </row>
    <row r="54" spans="1:34" ht="15" customHeight="1" x14ac:dyDescent="0.25">
      <c r="A54" s="42" t="str">
        <f t="shared" si="0"/>
        <v>221201</v>
      </c>
      <c r="B54" s="42">
        <f>OSTS!E57</f>
        <v>22120</v>
      </c>
      <c r="C54" s="42">
        <f>OSTS!F57</f>
        <v>1</v>
      </c>
      <c r="D54" s="43" t="str">
        <f>OSTS!J57</f>
        <v>SS</v>
      </c>
      <c r="E54" s="43">
        <f>OSTS!K57</f>
        <v>28</v>
      </c>
      <c r="F54" s="43">
        <f>OSTS!L57</f>
        <v>33</v>
      </c>
      <c r="G54" s="43" t="str">
        <f>OSTS!S57</f>
        <v>4-P WG</v>
      </c>
      <c r="H54" s="43"/>
      <c r="I54" s="43"/>
      <c r="J54" s="43">
        <f>OSTS!H57</f>
        <v>346</v>
      </c>
      <c r="K54" s="46" t="str">
        <f>CONCATENATE(OSTS!O57,"-01-01")</f>
        <v>1978-01-01</v>
      </c>
      <c r="L54" s="44"/>
      <c r="M54" s="43" t="s">
        <v>216</v>
      </c>
      <c r="N54" s="42">
        <f>OSTS!P57</f>
        <v>14</v>
      </c>
      <c r="O54" s="42"/>
      <c r="P54" s="42"/>
      <c r="Q54" s="42" t="str">
        <f>OSTS!T57</f>
        <v>11.9</v>
      </c>
      <c r="R54" s="43" t="s">
        <v>67</v>
      </c>
      <c r="S54" s="42"/>
      <c r="T54" s="43" t="s">
        <v>216</v>
      </c>
      <c r="U54" s="43" t="s">
        <v>216</v>
      </c>
      <c r="V54" s="42"/>
      <c r="W54" s="43"/>
      <c r="X54" s="43"/>
      <c r="Y54" s="42"/>
      <c r="Z54" s="43">
        <f>OSTS!AI57</f>
        <v>0</v>
      </c>
      <c r="AA54" s="43" t="str">
        <f>IF(OSTS!V57="L-1","HIGH",IF(OSTS!V57="L-2","MEDIUM",IF(OSTS!V57="L-3","LOW")))</f>
        <v>LOW</v>
      </c>
      <c r="AB54" s="43" t="str">
        <f t="shared" si="2"/>
        <v>HIGH</v>
      </c>
      <c r="AC54" s="42"/>
      <c r="AD54" s="42"/>
      <c r="AE54" s="45">
        <f>OSTS!B57</f>
        <v>2015</v>
      </c>
      <c r="AG54" t="s">
        <v>34</v>
      </c>
      <c r="AH54" t="s">
        <v>322</v>
      </c>
    </row>
    <row r="55" spans="1:34" ht="15" customHeight="1" x14ac:dyDescent="0.25">
      <c r="A55" s="42" t="str">
        <f t="shared" si="0"/>
        <v>221681</v>
      </c>
      <c r="B55" s="42">
        <f>OSTS!E58</f>
        <v>22168</v>
      </c>
      <c r="C55" s="42">
        <f>OSTS!F58</f>
        <v>1</v>
      </c>
      <c r="D55" s="43" t="str">
        <f>OSTS!J58</f>
        <v>SS</v>
      </c>
      <c r="E55" s="43">
        <f>OSTS!K58</f>
        <v>28</v>
      </c>
      <c r="F55" s="43">
        <f>OSTS!L58</f>
        <v>34</v>
      </c>
      <c r="G55" s="43" t="str">
        <f>OSTS!S58</f>
        <v>4-P WG</v>
      </c>
      <c r="H55" s="43"/>
      <c r="I55" s="43"/>
      <c r="J55" s="43">
        <f>OSTS!H58</f>
        <v>346</v>
      </c>
      <c r="K55" s="46" t="str">
        <f>CONCATENATE(OSTS!O58,"-01-01")</f>
        <v>1978-01-01</v>
      </c>
      <c r="L55" s="44"/>
      <c r="M55" s="43" t="s">
        <v>216</v>
      </c>
      <c r="N55" s="42">
        <f>OSTS!P58</f>
        <v>12</v>
      </c>
      <c r="O55" s="42"/>
      <c r="P55" s="42"/>
      <c r="Q55" s="42" t="str">
        <f>OSTS!T58</f>
        <v>8.9</v>
      </c>
      <c r="R55" s="43" t="s">
        <v>67</v>
      </c>
      <c r="S55" s="42"/>
      <c r="T55" s="43" t="s">
        <v>216</v>
      </c>
      <c r="U55" s="43" t="s">
        <v>216</v>
      </c>
      <c r="V55" s="42"/>
      <c r="W55" s="43"/>
      <c r="X55" s="43"/>
      <c r="Y55" s="42"/>
      <c r="Z55" s="43" t="str">
        <f>OSTS!AI58</f>
        <v>MNDA: Dents in waterline VD. Previously reported.</v>
      </c>
      <c r="AA55" s="43" t="str">
        <f>IF(OSTS!V58="L-1","HIGH",IF(OSTS!V58="L-2","MEDIUM",IF(OSTS!V58="L-3","LOW")))</f>
        <v>LOW</v>
      </c>
      <c r="AB55" s="43" t="str">
        <f t="shared" si="2"/>
        <v>HIGH</v>
      </c>
      <c r="AC55" s="42"/>
      <c r="AD55" s="42"/>
      <c r="AE55" s="45">
        <f>OSTS!B58</f>
        <v>2015</v>
      </c>
      <c r="AG55" t="s">
        <v>34</v>
      </c>
      <c r="AH55" t="s">
        <v>322</v>
      </c>
    </row>
    <row r="56" spans="1:34" ht="15" customHeight="1" x14ac:dyDescent="0.25">
      <c r="A56" s="42" t="str">
        <f t="shared" si="0"/>
        <v>7171</v>
      </c>
      <c r="B56" s="42">
        <f>OSTS!E59</f>
        <v>717</v>
      </c>
      <c r="C56" s="42">
        <f>OSTS!F59</f>
        <v>1</v>
      </c>
      <c r="D56" s="43" t="str">
        <f>OSTS!J59</f>
        <v>SS</v>
      </c>
      <c r="E56" s="43">
        <f>OSTS!K59</f>
        <v>28</v>
      </c>
      <c r="F56" s="43" t="str">
        <f>OSTS!L59</f>
        <v>CAIS.#39</v>
      </c>
      <c r="G56" s="43" t="str">
        <f>OSTS!S59</f>
        <v>CAS</v>
      </c>
      <c r="H56" s="43"/>
      <c r="I56" s="43"/>
      <c r="J56" s="43">
        <f>OSTS!H59</f>
        <v>346</v>
      </c>
      <c r="K56" s="46" t="str">
        <f>CONCATENATE(OSTS!O59,"-01-01")</f>
        <v>2000-01-01</v>
      </c>
      <c r="L56" s="44"/>
      <c r="M56" s="43" t="s">
        <v>216</v>
      </c>
      <c r="N56" s="42">
        <f>OSTS!P59</f>
        <v>12</v>
      </c>
      <c r="O56" s="42"/>
      <c r="P56" s="42"/>
      <c r="Q56" s="42" t="str">
        <f>OSTS!T59</f>
        <v>15.1</v>
      </c>
      <c r="R56" s="43" t="s">
        <v>67</v>
      </c>
      <c r="S56" s="42"/>
      <c r="T56" s="43" t="s">
        <v>216</v>
      </c>
      <c r="U56" s="43" t="s">
        <v>216</v>
      </c>
      <c r="V56" s="42"/>
      <c r="W56" s="43"/>
      <c r="X56" s="43"/>
      <c r="Y56" s="42"/>
      <c r="Z56" s="43">
        <f>OSTS!AI59</f>
        <v>0</v>
      </c>
      <c r="AA56" s="43" t="str">
        <f>IF(OSTS!V59="L-1","HIGH",IF(OSTS!V59="L-2","MEDIUM",IF(OSTS!V59="L-3","LOW")))</f>
        <v>LOW</v>
      </c>
      <c r="AB56" s="43" t="str">
        <f t="shared" si="2"/>
        <v>HIGH</v>
      </c>
      <c r="AC56" s="42"/>
      <c r="AD56" s="42"/>
      <c r="AE56" s="45">
        <f>OSTS!B59</f>
        <v>2015</v>
      </c>
      <c r="AG56" t="s">
        <v>34</v>
      </c>
      <c r="AH56" t="s">
        <v>322</v>
      </c>
    </row>
    <row r="57" spans="1:34" ht="15" customHeight="1" x14ac:dyDescent="0.25">
      <c r="A57" s="42" t="str">
        <f t="shared" si="0"/>
        <v>212251</v>
      </c>
      <c r="B57" s="42">
        <f>OSTS!E60</f>
        <v>21225</v>
      </c>
      <c r="C57" s="42">
        <f>OSTS!F60</f>
        <v>1</v>
      </c>
      <c r="D57" s="43" t="str">
        <f>OSTS!J60</f>
        <v>SS</v>
      </c>
      <c r="E57" s="43">
        <f>OSTS!K60</f>
        <v>28</v>
      </c>
      <c r="F57" s="43" t="str">
        <f>OSTS!L60</f>
        <v>D-1</v>
      </c>
      <c r="G57" s="43" t="str">
        <f>OSTS!S60</f>
        <v>8-P</v>
      </c>
      <c r="H57" s="43"/>
      <c r="I57" s="43"/>
      <c r="J57" s="43">
        <f>OSTS!H60</f>
        <v>346</v>
      </c>
      <c r="K57" s="46" t="str">
        <f>CONCATENATE(OSTS!O60,"-01-01")</f>
        <v>1966-01-01</v>
      </c>
      <c r="L57" s="44"/>
      <c r="M57" s="43" t="s">
        <v>216</v>
      </c>
      <c r="N57" s="42">
        <f>OSTS!P60</f>
        <v>15</v>
      </c>
      <c r="O57" s="42"/>
      <c r="P57" s="42"/>
      <c r="Q57" s="42" t="str">
        <f>OSTS!T60</f>
        <v>31.11</v>
      </c>
      <c r="R57" s="43" t="s">
        <v>67</v>
      </c>
      <c r="S57" s="42"/>
      <c r="T57" s="43" t="s">
        <v>216</v>
      </c>
      <c r="U57" s="43" t="s">
        <v>216</v>
      </c>
      <c r="V57" s="42"/>
      <c r="W57" s="43"/>
      <c r="X57" s="43"/>
      <c r="Y57" s="42"/>
      <c r="Z57" s="43">
        <f>OSTS!AI60</f>
        <v>0</v>
      </c>
      <c r="AA57" s="43" t="str">
        <f>IF(OSTS!V60="L-1","HIGH",IF(OSTS!V60="L-2","MEDIUM",IF(OSTS!V60="L-3","LOW")))</f>
        <v>MEDIUM</v>
      </c>
      <c r="AB57" s="43" t="str">
        <f t="shared" si="2"/>
        <v>HIGH</v>
      </c>
      <c r="AC57" s="42"/>
      <c r="AD57" s="42"/>
      <c r="AE57" s="45">
        <f>OSTS!B60</f>
        <v>2015</v>
      </c>
      <c r="AG57" t="s">
        <v>34</v>
      </c>
      <c r="AH57" t="s">
        <v>322</v>
      </c>
    </row>
    <row r="58" spans="1:34" ht="15" customHeight="1" x14ac:dyDescent="0.25">
      <c r="A58" s="42" t="str">
        <f t="shared" si="0"/>
        <v>212252</v>
      </c>
      <c r="B58" s="42">
        <f>OSTS!E61</f>
        <v>21225</v>
      </c>
      <c r="C58" s="42">
        <f>OSTS!F61</f>
        <v>2</v>
      </c>
      <c r="D58" s="43" t="str">
        <f>OSTS!J61</f>
        <v>SS</v>
      </c>
      <c r="E58" s="43">
        <f>OSTS!K61</f>
        <v>28</v>
      </c>
      <c r="F58" s="43" t="str">
        <f>OSTS!L61</f>
        <v>D-2</v>
      </c>
      <c r="G58" s="43" t="str">
        <f>OSTS!S61</f>
        <v>8-P</v>
      </c>
      <c r="H58" s="43"/>
      <c r="I58" s="43"/>
      <c r="J58" s="43">
        <f>OSTS!H61</f>
        <v>346</v>
      </c>
      <c r="K58" s="46" t="str">
        <f>CONCATENATE(OSTS!O61,"-01-01")</f>
        <v>1966-01-01</v>
      </c>
      <c r="L58" s="44"/>
      <c r="M58" s="43" t="s">
        <v>216</v>
      </c>
      <c r="N58" s="42">
        <f>OSTS!P61</f>
        <v>15</v>
      </c>
      <c r="O58" s="42"/>
      <c r="P58" s="42"/>
      <c r="Q58" s="42" t="str">
        <f>OSTS!T61</f>
        <v>32.5</v>
      </c>
      <c r="R58" s="43" t="s">
        <v>67</v>
      </c>
      <c r="S58" s="42"/>
      <c r="T58" s="43" t="s">
        <v>216</v>
      </c>
      <c r="U58" s="43" t="s">
        <v>216</v>
      </c>
      <c r="V58" s="42"/>
      <c r="W58" s="43"/>
      <c r="X58" s="43"/>
      <c r="Y58" s="42"/>
      <c r="Z58" s="43">
        <f>OSTS!AI61</f>
        <v>0</v>
      </c>
      <c r="AA58" s="43" t="str">
        <f>IF(OSTS!V61="L-1","HIGH",IF(OSTS!V61="L-2","MEDIUM",IF(OSTS!V61="L-3","LOW")))</f>
        <v>MEDIUM</v>
      </c>
      <c r="AB58" s="43" t="str">
        <f t="shared" si="2"/>
        <v>HIGH</v>
      </c>
      <c r="AC58" s="42"/>
      <c r="AD58" s="42"/>
      <c r="AE58" s="45">
        <f>OSTS!B61</f>
        <v>2015</v>
      </c>
      <c r="AG58" t="s">
        <v>34</v>
      </c>
      <c r="AH58" t="s">
        <v>322</v>
      </c>
    </row>
    <row r="59" spans="1:34" ht="15" customHeight="1" x14ac:dyDescent="0.25">
      <c r="A59" s="42" t="str">
        <f t="shared" si="0"/>
        <v>212253</v>
      </c>
      <c r="B59" s="42">
        <f>OSTS!E62</f>
        <v>21225</v>
      </c>
      <c r="C59" s="42">
        <f>OSTS!F62</f>
        <v>3</v>
      </c>
      <c r="D59" s="43" t="str">
        <f>OSTS!J62</f>
        <v>SS</v>
      </c>
      <c r="E59" s="43">
        <f>OSTS!K62</f>
        <v>28</v>
      </c>
      <c r="F59" s="43" t="str">
        <f>OSTS!L62</f>
        <v>D-CMP</v>
      </c>
      <c r="G59" s="43" t="str">
        <f>OSTS!S62</f>
        <v>6-P</v>
      </c>
      <c r="H59" s="43"/>
      <c r="I59" s="43"/>
      <c r="J59" s="43">
        <f>OSTS!H62</f>
        <v>346</v>
      </c>
      <c r="K59" s="46" t="str">
        <f>CONCATENATE(OSTS!O62,"-01-01")</f>
        <v>1966-01-01</v>
      </c>
      <c r="L59" s="44"/>
      <c r="M59" s="43" t="s">
        <v>216</v>
      </c>
      <c r="N59" s="42">
        <f>OSTS!P62</f>
        <v>15</v>
      </c>
      <c r="O59" s="42"/>
      <c r="P59" s="42"/>
      <c r="Q59" s="42" t="str">
        <f>OSTS!T62</f>
        <v>26.8</v>
      </c>
      <c r="R59" s="43" t="s">
        <v>67</v>
      </c>
      <c r="S59" s="42"/>
      <c r="T59" s="43" t="s">
        <v>216</v>
      </c>
      <c r="U59" s="43" t="s">
        <v>216</v>
      </c>
      <c r="V59" s="42"/>
      <c r="W59" s="43"/>
      <c r="X59" s="43"/>
      <c r="Y59" s="42"/>
      <c r="Z59" s="43">
        <f>OSTS!AI62</f>
        <v>0</v>
      </c>
      <c r="AA59" s="43" t="str">
        <f>IF(OSTS!V62="L-1","HIGH",IF(OSTS!V62="L-2","MEDIUM",IF(OSTS!V62="L-3","LOW")))</f>
        <v>MEDIUM</v>
      </c>
      <c r="AB59" s="43" t="str">
        <f t="shared" si="2"/>
        <v>HIGH</v>
      </c>
      <c r="AC59" s="42"/>
      <c r="AD59" s="42"/>
      <c r="AE59" s="45">
        <f>OSTS!B62</f>
        <v>2015</v>
      </c>
      <c r="AG59" t="s">
        <v>34</v>
      </c>
      <c r="AH59" t="s">
        <v>322</v>
      </c>
    </row>
    <row r="60" spans="1:34" ht="15" customHeight="1" x14ac:dyDescent="0.25">
      <c r="A60" s="42" t="str">
        <f t="shared" si="0"/>
        <v>161</v>
      </c>
      <c r="B60" s="42">
        <f>OSTS!E63</f>
        <v>16</v>
      </c>
      <c r="C60" s="42">
        <f>OSTS!F63</f>
        <v>1</v>
      </c>
      <c r="D60" s="43" t="str">
        <f>OSTS!J63</f>
        <v>SS</v>
      </c>
      <c r="E60" s="43">
        <f>OSTS!K63</f>
        <v>28</v>
      </c>
      <c r="F60" s="43" t="str">
        <f>OSTS!L63</f>
        <v>E</v>
      </c>
      <c r="G60" s="43" t="str">
        <f>OSTS!S63</f>
        <v>4-P WG</v>
      </c>
      <c r="H60" s="43"/>
      <c r="I60" s="43"/>
      <c r="J60" s="43">
        <f>OSTS!H63</f>
        <v>346</v>
      </c>
      <c r="K60" s="46" t="str">
        <f>CONCATENATE(OSTS!O63,"-01-01")</f>
        <v>1997-01-01</v>
      </c>
      <c r="L60" s="44"/>
      <c r="M60" s="43" t="s">
        <v>216</v>
      </c>
      <c r="N60" s="42">
        <f>OSTS!P63</f>
        <v>13</v>
      </c>
      <c r="O60" s="42"/>
      <c r="P60" s="42"/>
      <c r="Q60" s="42" t="str">
        <f>OSTS!T63</f>
        <v>8.2</v>
      </c>
      <c r="R60" s="43" t="s">
        <v>67</v>
      </c>
      <c r="S60" s="42"/>
      <c r="T60" s="43" t="s">
        <v>216</v>
      </c>
      <c r="U60" s="43" t="s">
        <v>216</v>
      </c>
      <c r="V60" s="42"/>
      <c r="W60" s="43"/>
      <c r="X60" s="43"/>
      <c r="Y60" s="42"/>
      <c r="Z60" s="43">
        <f>OSTS!AI63</f>
        <v>0</v>
      </c>
      <c r="AA60" s="43" t="str">
        <f>IF(OSTS!V63="L-1","HIGH",IF(OSTS!V63="L-2","MEDIUM",IF(OSTS!V63="L-3","LOW")))</f>
        <v>LOW</v>
      </c>
      <c r="AB60" s="43" t="str">
        <f t="shared" si="2"/>
        <v>HIGH</v>
      </c>
      <c r="AC60" s="42"/>
      <c r="AD60" s="42"/>
      <c r="AE60" s="45">
        <f>OSTS!B63</f>
        <v>2015</v>
      </c>
      <c r="AG60" t="s">
        <v>34</v>
      </c>
      <c r="AH60" t="s">
        <v>322</v>
      </c>
    </row>
    <row r="61" spans="1:34" ht="15" customHeight="1" x14ac:dyDescent="0.25">
      <c r="A61" s="42" t="str">
        <f t="shared" si="0"/>
        <v>212641</v>
      </c>
      <c r="B61" s="42">
        <f>OSTS!E64</f>
        <v>21264</v>
      </c>
      <c r="C61" s="42">
        <f>OSTS!F64</f>
        <v>1</v>
      </c>
      <c r="D61" s="43" t="str">
        <f>OSTS!J64</f>
        <v>SS</v>
      </c>
      <c r="E61" s="43">
        <f>OSTS!K64</f>
        <v>28</v>
      </c>
      <c r="F61" s="43" t="str">
        <f>OSTS!L64</f>
        <v>WG #30</v>
      </c>
      <c r="G61" s="43" t="str">
        <f>OSTS!S64</f>
        <v>4-P WG</v>
      </c>
      <c r="H61" s="43"/>
      <c r="I61" s="43"/>
      <c r="J61" s="43">
        <f>OSTS!H64</f>
        <v>346</v>
      </c>
      <c r="K61" s="46" t="str">
        <f>CONCATENATE(OSTS!O64,"-01-01")</f>
        <v>1967-01-01</v>
      </c>
      <c r="L61" s="44"/>
      <c r="M61" s="43" t="s">
        <v>216</v>
      </c>
      <c r="N61" s="42">
        <f>OSTS!P64</f>
        <v>12</v>
      </c>
      <c r="O61" s="42"/>
      <c r="P61" s="42"/>
      <c r="Q61" s="42" t="str">
        <f>OSTS!T64</f>
        <v>10.7</v>
      </c>
      <c r="R61" s="43" t="s">
        <v>67</v>
      </c>
      <c r="S61" s="42"/>
      <c r="T61" s="43" t="s">
        <v>216</v>
      </c>
      <c r="U61" s="43" t="s">
        <v>216</v>
      </c>
      <c r="V61" s="42"/>
      <c r="W61" s="43"/>
      <c r="X61" s="43"/>
      <c r="Y61" s="42"/>
      <c r="Z61" s="43" t="str">
        <f>OSTS!AI64</f>
        <v xml:space="preserve">MNDA: Multiple holes in waterline VDs, Dent in Leg B2,+2'.  Previously Reported. </v>
      </c>
      <c r="AA61" s="43" t="str">
        <f>IF(OSTS!V64="L-1","HIGH",IF(OSTS!V64="L-2","MEDIUM",IF(OSTS!V64="L-3","LOW")))</f>
        <v>LOW</v>
      </c>
      <c r="AB61" s="43" t="str">
        <f t="shared" si="2"/>
        <v>HIGH</v>
      </c>
      <c r="AC61" s="42"/>
      <c r="AD61" s="42"/>
      <c r="AE61" s="45">
        <f>OSTS!B64</f>
        <v>2015</v>
      </c>
      <c r="AG61" t="s">
        <v>34</v>
      </c>
      <c r="AH61" t="s">
        <v>322</v>
      </c>
    </row>
    <row r="62" spans="1:34" ht="15" customHeight="1" x14ac:dyDescent="0.25">
      <c r="A62" s="42" t="str">
        <f t="shared" si="0"/>
        <v>235491</v>
      </c>
      <c r="B62" s="42">
        <f>OSTS!E65</f>
        <v>23549</v>
      </c>
      <c r="C62" s="42">
        <f>OSTS!F65</f>
        <v>1</v>
      </c>
      <c r="D62" s="43" t="str">
        <f>OSTS!J65</f>
        <v>SS</v>
      </c>
      <c r="E62" s="43">
        <f>OSTS!K65</f>
        <v>30</v>
      </c>
      <c r="F62" s="43">
        <f>OSTS!L65</f>
        <v>11</v>
      </c>
      <c r="G62" s="43" t="str">
        <f>OSTS!S65</f>
        <v>4-P WG</v>
      </c>
      <c r="H62" s="43"/>
      <c r="I62" s="43"/>
      <c r="J62" s="43">
        <f>OSTS!H65</f>
        <v>333</v>
      </c>
      <c r="K62" s="46" t="str">
        <f>CONCATENATE(OSTS!O65,"-01-01")</f>
        <v>1988-01-01</v>
      </c>
      <c r="L62" s="44"/>
      <c r="M62" s="43" t="s">
        <v>216</v>
      </c>
      <c r="N62" s="42">
        <f>OSTS!P65</f>
        <v>18</v>
      </c>
      <c r="O62" s="42"/>
      <c r="P62" s="42"/>
      <c r="Q62" s="42" t="str">
        <f>OSTS!T65</f>
        <v>17.7</v>
      </c>
      <c r="R62" s="43" t="s">
        <v>67</v>
      </c>
      <c r="S62" s="42"/>
      <c r="T62" s="43" t="s">
        <v>216</v>
      </c>
      <c r="U62" s="43" t="s">
        <v>216</v>
      </c>
      <c r="V62" s="42"/>
      <c r="W62" s="43"/>
      <c r="X62" s="43"/>
      <c r="Y62" s="42"/>
      <c r="Z62" s="43">
        <f>OSTS!AI65</f>
        <v>0</v>
      </c>
      <c r="AA62" s="43" t="str">
        <f>IF(OSTS!V65="L-1","HIGH",IF(OSTS!V65="L-2","MEDIUM",IF(OSTS!V65="L-3","LOW")))</f>
        <v>LOW</v>
      </c>
      <c r="AB62" s="43" t="str">
        <f t="shared" si="2"/>
        <v>HIGH</v>
      </c>
      <c r="AC62" s="42"/>
      <c r="AD62" s="42"/>
      <c r="AE62" s="45">
        <f>OSTS!B65</f>
        <v>2015</v>
      </c>
      <c r="AG62" t="s">
        <v>34</v>
      </c>
      <c r="AH62" t="s">
        <v>322</v>
      </c>
    </row>
    <row r="63" spans="1:34" ht="15" customHeight="1" x14ac:dyDescent="0.25">
      <c r="A63" s="42" t="str">
        <f t="shared" si="0"/>
        <v>260111</v>
      </c>
      <c r="B63" s="42">
        <f>OSTS!E66</f>
        <v>26011</v>
      </c>
      <c r="C63" s="42">
        <f>OSTS!F66</f>
        <v>1</v>
      </c>
      <c r="D63" s="43" t="str">
        <f>OSTS!J66</f>
        <v>SS</v>
      </c>
      <c r="E63" s="43">
        <f>OSTS!K66</f>
        <v>30</v>
      </c>
      <c r="F63" s="43">
        <f>OSTS!L66</f>
        <v>13</v>
      </c>
      <c r="G63" s="43" t="str">
        <f>OSTS!S66</f>
        <v>CAS</v>
      </c>
      <c r="H63" s="43"/>
      <c r="I63" s="43"/>
      <c r="J63" s="43">
        <f>OSTS!H66</f>
        <v>333</v>
      </c>
      <c r="K63" s="46" t="str">
        <f>CONCATENATE(OSTS!O66,"-01-01")</f>
        <v>1992-01-01</v>
      </c>
      <c r="L63" s="44"/>
      <c r="M63" s="43" t="s">
        <v>216</v>
      </c>
      <c r="N63" s="42">
        <f>OSTS!P66</f>
        <v>18</v>
      </c>
      <c r="O63" s="42"/>
      <c r="P63" s="42"/>
      <c r="Q63" s="42" t="str">
        <f>OSTS!T66</f>
        <v>14.1</v>
      </c>
      <c r="R63" s="43" t="s">
        <v>67</v>
      </c>
      <c r="S63" s="42"/>
      <c r="T63" s="43" t="s">
        <v>216</v>
      </c>
      <c r="U63" s="43" t="s">
        <v>216</v>
      </c>
      <c r="V63" s="42"/>
      <c r="W63" s="43"/>
      <c r="X63" s="43"/>
      <c r="Y63" s="42"/>
      <c r="Z63" s="43">
        <f>OSTS!AI66</f>
        <v>0</v>
      </c>
      <c r="AA63" s="43" t="str">
        <f>IF(OSTS!V66="L-1","HIGH",IF(OSTS!V66="L-2","MEDIUM",IF(OSTS!V66="L-3","LOW")))</f>
        <v>LOW</v>
      </c>
      <c r="AB63" s="43" t="str">
        <f t="shared" si="2"/>
        <v>HIGH</v>
      </c>
      <c r="AC63" s="42"/>
      <c r="AD63" s="42"/>
      <c r="AE63" s="45">
        <f>OSTS!B66</f>
        <v>2015</v>
      </c>
      <c r="AG63" t="s">
        <v>34</v>
      </c>
      <c r="AH63" t="s">
        <v>322</v>
      </c>
    </row>
    <row r="64" spans="1:34" ht="15" customHeight="1" x14ac:dyDescent="0.25">
      <c r="A64" s="42" t="str">
        <f t="shared" si="0"/>
        <v>260571</v>
      </c>
      <c r="B64" s="42">
        <f>OSTS!E67</f>
        <v>26057</v>
      </c>
      <c r="C64" s="42">
        <f>OSTS!F67</f>
        <v>1</v>
      </c>
      <c r="D64" s="43" t="str">
        <f>OSTS!J67</f>
        <v>SS</v>
      </c>
      <c r="E64" s="43">
        <f>OSTS!K67</f>
        <v>30</v>
      </c>
      <c r="F64" s="43">
        <f>OSTS!L67</f>
        <v>14</v>
      </c>
      <c r="G64" s="43" t="str">
        <f>OSTS!S67</f>
        <v>CAS</v>
      </c>
      <c r="H64" s="43"/>
      <c r="I64" s="43"/>
      <c r="J64" s="43">
        <f>OSTS!H67</f>
        <v>333</v>
      </c>
      <c r="K64" s="46" t="str">
        <f>CONCATENATE(OSTS!O67,"-01-01")</f>
        <v>1994-01-01</v>
      </c>
      <c r="L64" s="44"/>
      <c r="M64" s="43" t="s">
        <v>216</v>
      </c>
      <c r="N64" s="42">
        <f>OSTS!P67</f>
        <v>18</v>
      </c>
      <c r="O64" s="42"/>
      <c r="P64" s="42"/>
      <c r="Q64" s="42" t="str">
        <f>OSTS!T67</f>
        <v>14.5</v>
      </c>
      <c r="R64" s="43" t="s">
        <v>67</v>
      </c>
      <c r="S64" s="42"/>
      <c r="T64" s="43" t="s">
        <v>216</v>
      </c>
      <c r="U64" s="43" t="s">
        <v>216</v>
      </c>
      <c r="V64" s="42"/>
      <c r="W64" s="43"/>
      <c r="X64" s="43"/>
      <c r="Y64" s="42"/>
      <c r="Z64" s="43">
        <f>OSTS!AI67</f>
        <v>0</v>
      </c>
      <c r="AA64" s="43" t="str">
        <f>IF(OSTS!V67="L-1","HIGH",IF(OSTS!V67="L-2","MEDIUM",IF(OSTS!V67="L-3","LOW")))</f>
        <v>LOW</v>
      </c>
      <c r="AB64" s="43" t="str">
        <f t="shared" si="2"/>
        <v>HIGH</v>
      </c>
      <c r="AC64" s="42"/>
      <c r="AD64" s="42"/>
      <c r="AE64" s="45">
        <f>OSTS!B67</f>
        <v>2015</v>
      </c>
      <c r="AG64" t="s">
        <v>34</v>
      </c>
      <c r="AH64" t="s">
        <v>322</v>
      </c>
    </row>
    <row r="65" spans="1:34" ht="15" customHeight="1" x14ac:dyDescent="0.25">
      <c r="A65" s="42" t="str">
        <f t="shared" si="0"/>
        <v>260821</v>
      </c>
      <c r="B65" s="42">
        <f>OSTS!E68</f>
        <v>26082</v>
      </c>
      <c r="C65" s="42">
        <f>OSTS!F68</f>
        <v>1</v>
      </c>
      <c r="D65" s="43" t="str">
        <f>OSTS!J68</f>
        <v>SS</v>
      </c>
      <c r="E65" s="43">
        <f>OSTS!K68</f>
        <v>31</v>
      </c>
      <c r="F65" s="43">
        <f>OSTS!L68</f>
        <v>10</v>
      </c>
      <c r="G65" s="43" t="str">
        <f>OSTS!S68</f>
        <v>CAS</v>
      </c>
      <c r="H65" s="43"/>
      <c r="I65" s="43"/>
      <c r="J65" s="43">
        <f>OSTS!H68</f>
        <v>334</v>
      </c>
      <c r="K65" s="46" t="str">
        <f>CONCATENATE(OSTS!O68,"-01-01")</f>
        <v>1994-01-01</v>
      </c>
      <c r="L65" s="44"/>
      <c r="M65" s="43" t="s">
        <v>216</v>
      </c>
      <c r="N65" s="42">
        <f>OSTS!P68</f>
        <v>16</v>
      </c>
      <c r="O65" s="42"/>
      <c r="P65" s="42"/>
      <c r="Q65" s="42" t="str">
        <f>OSTS!T68</f>
        <v>15.9</v>
      </c>
      <c r="R65" s="43" t="s">
        <v>67</v>
      </c>
      <c r="S65" s="42"/>
      <c r="T65" s="43" t="s">
        <v>216</v>
      </c>
      <c r="U65" s="43" t="s">
        <v>216</v>
      </c>
      <c r="V65" s="42"/>
      <c r="W65" s="43"/>
      <c r="X65" s="43"/>
      <c r="Y65" s="42"/>
      <c r="Z65" s="43">
        <f>OSTS!AI68</f>
        <v>0</v>
      </c>
      <c r="AA65" s="43" t="str">
        <f>IF(OSTS!V68="L-1","HIGH",IF(OSTS!V68="L-2","MEDIUM",IF(OSTS!V68="L-3","LOW")))</f>
        <v>LOW</v>
      </c>
      <c r="AB65" s="43" t="str">
        <f t="shared" si="2"/>
        <v>HIGH</v>
      </c>
      <c r="AC65" s="42"/>
      <c r="AD65" s="42"/>
      <c r="AE65" s="45">
        <f>OSTS!B68</f>
        <v>2015</v>
      </c>
      <c r="AG65" t="s">
        <v>34</v>
      </c>
      <c r="AH65" t="s">
        <v>322</v>
      </c>
    </row>
    <row r="66" spans="1:34" ht="15" customHeight="1" x14ac:dyDescent="0.25">
      <c r="A66" s="42" t="str">
        <f t="shared" si="0"/>
        <v>260711</v>
      </c>
      <c r="B66" s="42">
        <f>OSTS!E69</f>
        <v>26071</v>
      </c>
      <c r="C66" s="42">
        <f>OSTS!F69</f>
        <v>1</v>
      </c>
      <c r="D66" s="43" t="str">
        <f>OSTS!J69</f>
        <v>SS</v>
      </c>
      <c r="E66" s="43">
        <f>OSTS!K69</f>
        <v>31</v>
      </c>
      <c r="F66" s="43" t="str">
        <f>OSTS!L69</f>
        <v>A</v>
      </c>
      <c r="G66" s="43" t="str">
        <f>OSTS!S69</f>
        <v>4-P WG</v>
      </c>
      <c r="H66" s="43"/>
      <c r="I66" s="43"/>
      <c r="J66" s="43">
        <f>OSTS!H69</f>
        <v>333</v>
      </c>
      <c r="K66" s="46" t="str">
        <f>CONCATENATE(OSTS!O69,"-01-01")</f>
        <v>1994-01-01</v>
      </c>
      <c r="L66" s="44"/>
      <c r="M66" s="43" t="s">
        <v>216</v>
      </c>
      <c r="N66" s="42">
        <f>OSTS!P69</f>
        <v>18</v>
      </c>
      <c r="O66" s="42"/>
      <c r="P66" s="42"/>
      <c r="Q66" s="42" t="str">
        <f>OSTS!T69</f>
        <v>15.11</v>
      </c>
      <c r="R66" s="43" t="s">
        <v>67</v>
      </c>
      <c r="S66" s="42"/>
      <c r="T66" s="43" t="s">
        <v>216</v>
      </c>
      <c r="U66" s="43" t="s">
        <v>216</v>
      </c>
      <c r="V66" s="42"/>
      <c r="W66" s="43"/>
      <c r="X66" s="43"/>
      <c r="Y66" s="42"/>
      <c r="Z66" s="43">
        <f>OSTS!AI69</f>
        <v>0</v>
      </c>
      <c r="AA66" s="43" t="str">
        <f>IF(OSTS!V69="L-1","HIGH",IF(OSTS!V69="L-2","MEDIUM",IF(OSTS!V69="L-3","LOW")))</f>
        <v>LOW</v>
      </c>
      <c r="AB66" s="43" t="str">
        <f t="shared" si="2"/>
        <v>HIGH</v>
      </c>
      <c r="AC66" s="42"/>
      <c r="AD66" s="42"/>
      <c r="AE66" s="45">
        <f>OSTS!B69</f>
        <v>2015</v>
      </c>
      <c r="AG66" t="s">
        <v>34</v>
      </c>
      <c r="AH66" t="s">
        <v>322</v>
      </c>
    </row>
    <row r="67" spans="1:34" ht="15" customHeight="1" x14ac:dyDescent="0.25">
      <c r="A67" s="42" t="str">
        <f t="shared" ref="A67:A127" si="3">CONCATENATE(B67,C67)</f>
        <v>221211</v>
      </c>
      <c r="B67" s="42">
        <f>OSTS!E70</f>
        <v>22121</v>
      </c>
      <c r="C67" s="42">
        <f>OSTS!F70</f>
        <v>1</v>
      </c>
      <c r="D67" s="43" t="str">
        <f>OSTS!J70</f>
        <v>SS</v>
      </c>
      <c r="E67" s="43">
        <f>OSTS!K70</f>
        <v>32</v>
      </c>
      <c r="F67" s="43">
        <f>OSTS!L70</f>
        <v>18</v>
      </c>
      <c r="G67" s="43" t="str">
        <f>OSTS!S70</f>
        <v>4-P WG</v>
      </c>
      <c r="H67" s="43"/>
      <c r="I67" s="43"/>
      <c r="J67" s="43">
        <f>OSTS!H70</f>
        <v>333</v>
      </c>
      <c r="K67" s="46" t="str">
        <f>CONCATENATE(OSTS!O70,"-01-01")</f>
        <v>1977-01-01</v>
      </c>
      <c r="L67" s="44"/>
      <c r="M67" s="43" t="s">
        <v>216</v>
      </c>
      <c r="N67" s="42">
        <f>OSTS!P70</f>
        <v>19</v>
      </c>
      <c r="O67" s="42"/>
      <c r="P67" s="42"/>
      <c r="Q67" s="42" t="str">
        <f>OSTS!T70</f>
        <v>17.11</v>
      </c>
      <c r="R67" s="43" t="s">
        <v>67</v>
      </c>
      <c r="S67" s="42"/>
      <c r="T67" s="43" t="s">
        <v>216</v>
      </c>
      <c r="U67" s="43" t="s">
        <v>216</v>
      </c>
      <c r="V67" s="42"/>
      <c r="W67" s="43"/>
      <c r="X67" s="43"/>
      <c r="Y67" s="42"/>
      <c r="Z67" s="43" t="str">
        <f>OSTS!AI70</f>
        <v xml:space="preserve">MNDA: Separated HZ at +10'. Hole in waterline VD.  Previously reported. </v>
      </c>
      <c r="AA67" s="43" t="str">
        <f>IF(OSTS!V70="L-1","HIGH",IF(OSTS!V70="L-2","MEDIUM",IF(OSTS!V70="L-3","LOW")))</f>
        <v>LOW</v>
      </c>
      <c r="AB67" s="43" t="str">
        <f t="shared" si="2"/>
        <v>HIGH</v>
      </c>
      <c r="AC67" s="42"/>
      <c r="AD67" s="42"/>
      <c r="AE67" s="45">
        <f>OSTS!B70</f>
        <v>2015</v>
      </c>
      <c r="AG67" t="s">
        <v>34</v>
      </c>
      <c r="AH67" t="s">
        <v>322</v>
      </c>
    </row>
    <row r="68" spans="1:34" ht="15" customHeight="1" x14ac:dyDescent="0.25">
      <c r="A68" s="42" t="str">
        <f t="shared" si="3"/>
        <v>231051</v>
      </c>
      <c r="B68" s="42">
        <f>OSTS!E71</f>
        <v>23105</v>
      </c>
      <c r="C68" s="42">
        <f>OSTS!F71</f>
        <v>1</v>
      </c>
      <c r="D68" s="43" t="str">
        <f>OSTS!J71</f>
        <v>SS</v>
      </c>
      <c r="E68" s="43">
        <f>OSTS!K71</f>
        <v>32</v>
      </c>
      <c r="F68" s="43">
        <f>OSTS!L71</f>
        <v>19</v>
      </c>
      <c r="G68" s="43" t="str">
        <f>OSTS!S71</f>
        <v>4-P WG</v>
      </c>
      <c r="H68" s="43"/>
      <c r="I68" s="43"/>
      <c r="J68" s="43">
        <f>OSTS!H71</f>
        <v>335</v>
      </c>
      <c r="K68" s="46" t="str">
        <f>CONCATENATE(OSTS!O71,"-01-01")</f>
        <v>1985-01-01</v>
      </c>
      <c r="L68" s="44"/>
      <c r="M68" s="43" t="s">
        <v>216</v>
      </c>
      <c r="N68" s="42">
        <f>OSTS!P71</f>
        <v>15</v>
      </c>
      <c r="O68" s="42"/>
      <c r="P68" s="42"/>
      <c r="Q68" s="42" t="str">
        <f>OSTS!T71</f>
        <v>15.8</v>
      </c>
      <c r="R68" s="43" t="s">
        <v>67</v>
      </c>
      <c r="S68" s="42"/>
      <c r="T68" s="43" t="s">
        <v>216</v>
      </c>
      <c r="U68" s="43" t="s">
        <v>216</v>
      </c>
      <c r="V68" s="42"/>
      <c r="W68" s="43"/>
      <c r="X68" s="43"/>
      <c r="Y68" s="42"/>
      <c r="Z68" s="43" t="str">
        <f>OSTS!AI71</f>
        <v>MNDA: Hole in Leg B2,+9'.  Dent in Leg A2,+3'.  Dent in Leg B2,+4', Previously Reported.</v>
      </c>
      <c r="AA68" s="43" t="str">
        <f>IF(OSTS!V71="L-1","HIGH",IF(OSTS!V71="L-2","MEDIUM",IF(OSTS!V71="L-3","LOW")))</f>
        <v>LOW</v>
      </c>
      <c r="AB68" s="43" t="str">
        <f t="shared" si="2"/>
        <v>HIGH</v>
      </c>
      <c r="AC68" s="42"/>
      <c r="AD68" s="42"/>
      <c r="AE68" s="45">
        <f>OSTS!B71</f>
        <v>2015</v>
      </c>
      <c r="AG68" t="s">
        <v>34</v>
      </c>
      <c r="AH68" t="s">
        <v>322</v>
      </c>
    </row>
    <row r="69" spans="1:34" ht="15" customHeight="1" x14ac:dyDescent="0.25">
      <c r="A69" s="42" t="str">
        <f t="shared" si="3"/>
        <v>235851</v>
      </c>
      <c r="B69" s="42">
        <f>OSTS!E72</f>
        <v>23585</v>
      </c>
      <c r="C69" s="42">
        <f>OSTS!F72</f>
        <v>1</v>
      </c>
      <c r="D69" s="43" t="str">
        <f>OSTS!J72</f>
        <v>SS</v>
      </c>
      <c r="E69" s="43">
        <f>OSTS!K72</f>
        <v>32</v>
      </c>
      <c r="F69" s="43">
        <f>OSTS!L72</f>
        <v>20</v>
      </c>
      <c r="G69" s="43" t="str">
        <f>OSTS!S72</f>
        <v>CAS</v>
      </c>
      <c r="H69" s="43"/>
      <c r="I69" s="43"/>
      <c r="J69" s="43">
        <f>OSTS!H72</f>
        <v>335</v>
      </c>
      <c r="K69" s="46" t="str">
        <f>CONCATENATE(OSTS!O72,"-01-01")</f>
        <v>1989-01-01</v>
      </c>
      <c r="L69" s="44"/>
      <c r="M69" s="43" t="s">
        <v>216</v>
      </c>
      <c r="N69" s="42">
        <f>OSTS!P72</f>
        <v>15</v>
      </c>
      <c r="O69" s="42"/>
      <c r="P69" s="42"/>
      <c r="Q69" s="42" t="str">
        <f>OSTS!T72</f>
        <v>13.5</v>
      </c>
      <c r="R69" s="43" t="s">
        <v>67</v>
      </c>
      <c r="S69" s="42"/>
      <c r="T69" s="43" t="s">
        <v>216</v>
      </c>
      <c r="U69" s="43" t="s">
        <v>216</v>
      </c>
      <c r="V69" s="42"/>
      <c r="W69" s="43"/>
      <c r="X69" s="43"/>
      <c r="Y69" s="42"/>
      <c r="Z69" s="43">
        <f>OSTS!AI72</f>
        <v>0</v>
      </c>
      <c r="AA69" s="43" t="str">
        <f>IF(OSTS!V72="L-1","HIGH",IF(OSTS!V72="L-2","MEDIUM",IF(OSTS!V72="L-3","LOW")))</f>
        <v>LOW</v>
      </c>
      <c r="AB69" s="43" t="str">
        <f t="shared" si="2"/>
        <v>HIGH</v>
      </c>
      <c r="AC69" s="42"/>
      <c r="AD69" s="42"/>
      <c r="AE69" s="45">
        <f>OSTS!B72</f>
        <v>2015</v>
      </c>
      <c r="AG69" t="s">
        <v>34</v>
      </c>
      <c r="AH69" t="s">
        <v>322</v>
      </c>
    </row>
    <row r="70" spans="1:34" ht="15" customHeight="1" x14ac:dyDescent="0.25">
      <c r="A70" s="42" t="str">
        <f t="shared" si="3"/>
        <v>7751</v>
      </c>
      <c r="B70" s="42">
        <f>OSTS!E73</f>
        <v>775</v>
      </c>
      <c r="C70" s="42">
        <f>OSTS!F73</f>
        <v>1</v>
      </c>
      <c r="D70" s="43" t="str">
        <f>OSTS!J73</f>
        <v>SS</v>
      </c>
      <c r="E70" s="43">
        <f>OSTS!K73</f>
        <v>32</v>
      </c>
      <c r="F70" s="43">
        <f>OSTS!L73</f>
        <v>24</v>
      </c>
      <c r="G70" s="43" t="str">
        <f>OSTS!S73</f>
        <v>CAS</v>
      </c>
      <c r="H70" s="43"/>
      <c r="I70" s="43"/>
      <c r="J70" s="43">
        <f>OSTS!H73</f>
        <v>335</v>
      </c>
      <c r="K70" s="46" t="str">
        <f>CONCATENATE(OSTS!O73,"-01-01")</f>
        <v>2000-01-01</v>
      </c>
      <c r="L70" s="44"/>
      <c r="M70" s="43" t="s">
        <v>216</v>
      </c>
      <c r="N70" s="42">
        <f>OSTS!P73</f>
        <v>17</v>
      </c>
      <c r="O70" s="42"/>
      <c r="P70" s="42"/>
      <c r="Q70" s="42" t="str">
        <f>OSTS!T73</f>
        <v>13.5</v>
      </c>
      <c r="R70" s="43" t="s">
        <v>67</v>
      </c>
      <c r="S70" s="42"/>
      <c r="T70" s="43" t="s">
        <v>216</v>
      </c>
      <c r="U70" s="43" t="s">
        <v>216</v>
      </c>
      <c r="V70" s="42"/>
      <c r="W70" s="43"/>
      <c r="X70" s="43"/>
      <c r="Y70" s="42"/>
      <c r="Z70" s="43">
        <f>OSTS!AI73</f>
        <v>0</v>
      </c>
      <c r="AA70" s="43" t="str">
        <f>IF(OSTS!V73="L-1","HIGH",IF(OSTS!V73="L-2","MEDIUM",IF(OSTS!V73="L-3","LOW")))</f>
        <v>LOW</v>
      </c>
      <c r="AB70" s="43" t="str">
        <f t="shared" si="2"/>
        <v>HIGH</v>
      </c>
      <c r="AC70" s="42"/>
      <c r="AD70" s="42"/>
      <c r="AE70" s="45">
        <f>OSTS!B73</f>
        <v>2015</v>
      </c>
      <c r="AG70" t="s">
        <v>34</v>
      </c>
      <c r="AH70" t="s">
        <v>322</v>
      </c>
    </row>
    <row r="71" spans="1:34" ht="15" customHeight="1" x14ac:dyDescent="0.25">
      <c r="A71" s="42" t="str">
        <f t="shared" si="3"/>
        <v>101</v>
      </c>
      <c r="B71" s="42">
        <f>OSTS!E74</f>
        <v>10</v>
      </c>
      <c r="C71" s="42">
        <f>OSTS!F74</f>
        <v>1</v>
      </c>
      <c r="D71" s="43" t="str">
        <f>OSTS!J74</f>
        <v>SS</v>
      </c>
      <c r="E71" s="43">
        <f>OSTS!K74</f>
        <v>32</v>
      </c>
      <c r="F71" s="43" t="str">
        <f>OSTS!L74</f>
        <v>E</v>
      </c>
      <c r="G71" s="43" t="str">
        <f>OSTS!S74</f>
        <v>4-P WG</v>
      </c>
      <c r="H71" s="43"/>
      <c r="I71" s="43"/>
      <c r="J71" s="43">
        <f>OSTS!H74</f>
        <v>335</v>
      </c>
      <c r="K71" s="46" t="str">
        <f>CONCATENATE(OSTS!O74,"-01-01")</f>
        <v>1997-01-01</v>
      </c>
      <c r="L71" s="44"/>
      <c r="M71" s="43" t="s">
        <v>216</v>
      </c>
      <c r="N71" s="42">
        <f>OSTS!P74</f>
        <v>22</v>
      </c>
      <c r="O71" s="42"/>
      <c r="P71" s="42"/>
      <c r="Q71" s="42" t="str">
        <f>OSTS!T74</f>
        <v>16.8</v>
      </c>
      <c r="R71" s="43" t="s">
        <v>67</v>
      </c>
      <c r="S71" s="42"/>
      <c r="T71" s="43" t="s">
        <v>216</v>
      </c>
      <c r="U71" s="43" t="s">
        <v>216</v>
      </c>
      <c r="V71" s="42"/>
      <c r="W71" s="43"/>
      <c r="X71" s="43"/>
      <c r="Y71" s="42"/>
      <c r="Z71" s="43">
        <f>OSTS!AI74</f>
        <v>0</v>
      </c>
      <c r="AA71" s="43" t="str">
        <f>IF(OSTS!V74="L-1","HIGH",IF(OSTS!V74="L-2","MEDIUM",IF(OSTS!V74="L-3","LOW")))</f>
        <v>LOW</v>
      </c>
      <c r="AB71" s="43" t="str">
        <f t="shared" si="2"/>
        <v>HIGH</v>
      </c>
      <c r="AC71" s="42"/>
      <c r="AD71" s="42"/>
      <c r="AE71" s="45">
        <f>OSTS!B74</f>
        <v>2015</v>
      </c>
      <c r="AG71" t="s">
        <v>34</v>
      </c>
      <c r="AH71" t="s">
        <v>322</v>
      </c>
    </row>
    <row r="72" spans="1:34" ht="15" customHeight="1" x14ac:dyDescent="0.25">
      <c r="A72" s="42" t="str">
        <f t="shared" si="3"/>
        <v>219151</v>
      </c>
      <c r="B72" s="42">
        <f>OSTS!E75</f>
        <v>21915</v>
      </c>
      <c r="C72" s="42">
        <f>OSTS!F75</f>
        <v>1</v>
      </c>
      <c r="D72" s="43" t="str">
        <f>OSTS!J75</f>
        <v>SS</v>
      </c>
      <c r="E72" s="43">
        <f>OSTS!K75</f>
        <v>33</v>
      </c>
      <c r="F72" s="43">
        <f>OSTS!L75</f>
        <v>5</v>
      </c>
      <c r="G72" s="43" t="str">
        <f>OSTS!S75</f>
        <v>4-P WG</v>
      </c>
      <c r="H72" s="43"/>
      <c r="I72" s="43"/>
      <c r="J72" s="43">
        <f>OSTS!H75</f>
        <v>336</v>
      </c>
      <c r="K72" s="46" t="str">
        <f>CONCATENATE(OSTS!O75,"-01-01")</f>
        <v>1976-01-01</v>
      </c>
      <c r="L72" s="44"/>
      <c r="M72" s="43" t="s">
        <v>216</v>
      </c>
      <c r="N72" s="42">
        <f>OSTS!P75</f>
        <v>18</v>
      </c>
      <c r="O72" s="42"/>
      <c r="P72" s="42"/>
      <c r="Q72" s="42" t="str">
        <f>OSTS!T75</f>
        <v>19.9</v>
      </c>
      <c r="R72" s="43" t="s">
        <v>67</v>
      </c>
      <c r="S72" s="42"/>
      <c r="T72" s="43" t="s">
        <v>216</v>
      </c>
      <c r="U72" s="43" t="s">
        <v>216</v>
      </c>
      <c r="V72" s="42"/>
      <c r="W72" s="43"/>
      <c r="X72" s="43"/>
      <c r="Y72" s="42"/>
      <c r="Z72" s="43" t="str">
        <f>OSTS!AI75</f>
        <v>MNDA: Holes found in +10' HZs, HDs, and Legs.  Previously Reported.</v>
      </c>
      <c r="AA72" s="43" t="str">
        <f>IF(OSTS!V75="L-1","HIGH",IF(OSTS!V75="L-2","MEDIUM",IF(OSTS!V75="L-3","LOW")))</f>
        <v>LOW</v>
      </c>
      <c r="AB72" s="43" t="str">
        <f t="shared" ref="AB72:AB127" si="4">IF(T72&gt;0,"HIGH","LOW")</f>
        <v>HIGH</v>
      </c>
      <c r="AC72" s="42"/>
      <c r="AD72" s="42"/>
      <c r="AE72" s="45">
        <f>OSTS!B75</f>
        <v>2015</v>
      </c>
      <c r="AG72" t="s">
        <v>34</v>
      </c>
      <c r="AH72" t="s">
        <v>322</v>
      </c>
    </row>
    <row r="73" spans="1:34" ht="15" customHeight="1" x14ac:dyDescent="0.25">
      <c r="A73" s="42" t="str">
        <f t="shared" si="3"/>
        <v>220821</v>
      </c>
      <c r="B73" s="42">
        <f>OSTS!E76</f>
        <v>22082</v>
      </c>
      <c r="C73" s="42">
        <f>OSTS!F76</f>
        <v>1</v>
      </c>
      <c r="D73" s="43" t="str">
        <f>OSTS!J76</f>
        <v>SS</v>
      </c>
      <c r="E73" s="43">
        <f>OSTS!K76</f>
        <v>33</v>
      </c>
      <c r="F73" s="43">
        <f>OSTS!L76</f>
        <v>11</v>
      </c>
      <c r="G73" s="43" t="str">
        <f>OSTS!S76</f>
        <v>4-P WG</v>
      </c>
      <c r="H73" s="43"/>
      <c r="I73" s="43"/>
      <c r="J73" s="43">
        <f>OSTS!H76</f>
        <v>336</v>
      </c>
      <c r="K73" s="46" t="str">
        <f>CONCATENATE(OSTS!O76,"-01-01")</f>
        <v>1978-01-01</v>
      </c>
      <c r="L73" s="44"/>
      <c r="M73" s="43" t="s">
        <v>216</v>
      </c>
      <c r="N73" s="42">
        <f>OSTS!P76</f>
        <v>19</v>
      </c>
      <c r="O73" s="42"/>
      <c r="P73" s="42"/>
      <c r="Q73" s="42" t="str">
        <f>OSTS!T76</f>
        <v>12.4</v>
      </c>
      <c r="R73" s="43" t="s">
        <v>67</v>
      </c>
      <c r="S73" s="42"/>
      <c r="T73" s="43" t="s">
        <v>216</v>
      </c>
      <c r="U73" s="43" t="s">
        <v>216</v>
      </c>
      <c r="V73" s="42"/>
      <c r="W73" s="43"/>
      <c r="X73" s="43"/>
      <c r="Y73" s="42"/>
      <c r="Z73" s="43" t="str">
        <f>OSTS!AI76</f>
        <v>MNDA: Hole in waterline VD.</v>
      </c>
      <c r="AA73" s="43" t="str">
        <f>IF(OSTS!V76="L-1","HIGH",IF(OSTS!V76="L-2","MEDIUM",IF(OSTS!V76="L-3","LOW")))</f>
        <v>LOW</v>
      </c>
      <c r="AB73" s="43" t="str">
        <f t="shared" si="4"/>
        <v>HIGH</v>
      </c>
      <c r="AC73" s="42"/>
      <c r="AD73" s="42"/>
      <c r="AE73" s="45">
        <f>OSTS!B76</f>
        <v>2015</v>
      </c>
      <c r="AG73" t="s">
        <v>34</v>
      </c>
      <c r="AH73" t="s">
        <v>322</v>
      </c>
    </row>
    <row r="74" spans="1:34" ht="15" customHeight="1" x14ac:dyDescent="0.25">
      <c r="A74" s="42" t="str">
        <f t="shared" si="3"/>
        <v>211701</v>
      </c>
      <c r="B74" s="42">
        <f>OSTS!E77</f>
        <v>21170</v>
      </c>
      <c r="C74" s="42">
        <f>OSTS!F77</f>
        <v>1</v>
      </c>
      <c r="D74" s="43" t="str">
        <f>OSTS!J77</f>
        <v>SS</v>
      </c>
      <c r="E74" s="43">
        <f>OSTS!K77</f>
        <v>33</v>
      </c>
      <c r="F74" s="43" t="str">
        <f>OSTS!L77</f>
        <v>C-1</v>
      </c>
      <c r="G74" s="43" t="str">
        <f>OSTS!S77</f>
        <v>4-P</v>
      </c>
      <c r="H74" s="43"/>
      <c r="I74" s="43"/>
      <c r="J74" s="43">
        <f>OSTS!H77</f>
        <v>336</v>
      </c>
      <c r="K74" s="46" t="str">
        <f>CONCATENATE(OSTS!O77,"-01-01")</f>
        <v>1981-01-01</v>
      </c>
      <c r="L74" s="44"/>
      <c r="M74" s="43" t="s">
        <v>216</v>
      </c>
      <c r="N74" s="42">
        <f>OSTS!P77</f>
        <v>18</v>
      </c>
      <c r="O74" s="42"/>
      <c r="P74" s="42"/>
      <c r="Q74" s="42" t="str">
        <f>OSTS!T77</f>
        <v>43.2</v>
      </c>
      <c r="R74" s="43" t="s">
        <v>67</v>
      </c>
      <c r="S74" s="42"/>
      <c r="T74" s="43" t="s">
        <v>216</v>
      </c>
      <c r="U74" s="43" t="s">
        <v>216</v>
      </c>
      <c r="V74" s="42"/>
      <c r="W74" s="43"/>
      <c r="X74" s="43"/>
      <c r="Y74" s="42"/>
      <c r="Z74" s="43">
        <f>OSTS!AI77</f>
        <v>0</v>
      </c>
      <c r="AA74" s="43" t="str">
        <f>IF(OSTS!V77="L-1","HIGH",IF(OSTS!V77="L-2","MEDIUM",IF(OSTS!V77="L-3","LOW")))</f>
        <v>MEDIUM</v>
      </c>
      <c r="AB74" s="43" t="str">
        <f t="shared" si="4"/>
        <v>HIGH</v>
      </c>
      <c r="AC74" s="42"/>
      <c r="AD74" s="42"/>
      <c r="AE74" s="45">
        <f>OSTS!B77</f>
        <v>2015</v>
      </c>
      <c r="AG74" t="s">
        <v>34</v>
      </c>
      <c r="AH74" t="s">
        <v>322</v>
      </c>
    </row>
    <row r="75" spans="1:34" ht="15" customHeight="1" x14ac:dyDescent="0.25">
      <c r="A75" s="42" t="str">
        <f t="shared" si="3"/>
        <v>211702</v>
      </c>
      <c r="B75" s="42">
        <f>OSTS!E78</f>
        <v>21170</v>
      </c>
      <c r="C75" s="42">
        <f>OSTS!F78</f>
        <v>2</v>
      </c>
      <c r="D75" s="43" t="str">
        <f>OSTS!J78</f>
        <v>SS</v>
      </c>
      <c r="E75" s="43">
        <f>OSTS!K78</f>
        <v>33</v>
      </c>
      <c r="F75" s="43" t="str">
        <f>OSTS!L78</f>
        <v>C-2</v>
      </c>
      <c r="G75" s="43" t="str">
        <f>OSTS!S78</f>
        <v>4-P</v>
      </c>
      <c r="H75" s="43"/>
      <c r="I75" s="43"/>
      <c r="J75" s="43">
        <f>OSTS!H78</f>
        <v>336</v>
      </c>
      <c r="K75" s="46" t="str">
        <f>CONCATENATE(OSTS!O78,"-01-01")</f>
        <v>1981-01-01</v>
      </c>
      <c r="L75" s="44"/>
      <c r="M75" s="43" t="s">
        <v>216</v>
      </c>
      <c r="N75" s="42">
        <f>OSTS!P78</f>
        <v>18</v>
      </c>
      <c r="O75" s="42"/>
      <c r="P75" s="42"/>
      <c r="Q75" s="42" t="str">
        <f>OSTS!T78</f>
        <v>41.5</v>
      </c>
      <c r="R75" s="43" t="s">
        <v>67</v>
      </c>
      <c r="S75" s="42"/>
      <c r="T75" s="43" t="s">
        <v>216</v>
      </c>
      <c r="U75" s="43" t="s">
        <v>216</v>
      </c>
      <c r="V75" s="42"/>
      <c r="W75" s="43"/>
      <c r="X75" s="43"/>
      <c r="Y75" s="42"/>
      <c r="Z75" s="43">
        <f>OSTS!AI78</f>
        <v>0</v>
      </c>
      <c r="AA75" s="43" t="str">
        <f>IF(OSTS!V78="L-1","HIGH",IF(OSTS!V78="L-2","MEDIUM",IF(OSTS!V78="L-3","LOW")))</f>
        <v>MEDIUM</v>
      </c>
      <c r="AB75" s="43" t="str">
        <f t="shared" si="4"/>
        <v>HIGH</v>
      </c>
      <c r="AC75" s="42"/>
      <c r="AD75" s="42"/>
      <c r="AE75" s="45">
        <f>OSTS!B78</f>
        <v>2015</v>
      </c>
      <c r="AG75" t="s">
        <v>34</v>
      </c>
      <c r="AH75" t="s">
        <v>322</v>
      </c>
    </row>
    <row r="76" spans="1:34" ht="15" customHeight="1" x14ac:dyDescent="0.25">
      <c r="A76" s="42" t="str">
        <f t="shared" si="3"/>
        <v>211704</v>
      </c>
      <c r="B76" s="42">
        <f>OSTS!E79</f>
        <v>21170</v>
      </c>
      <c r="C76" s="42">
        <f>OSTS!F79</f>
        <v>4</v>
      </c>
      <c r="D76" s="43" t="str">
        <f>OSTS!J79</f>
        <v>SS</v>
      </c>
      <c r="E76" s="43">
        <f>OSTS!K79</f>
        <v>33</v>
      </c>
      <c r="F76" s="43" t="str">
        <f>OSTS!L79</f>
        <v>C-3 PROD</v>
      </c>
      <c r="G76" s="43" t="str">
        <f>OSTS!S79</f>
        <v>4-P</v>
      </c>
      <c r="H76" s="43"/>
      <c r="I76" s="43"/>
      <c r="J76" s="43">
        <f>OSTS!H79</f>
        <v>336</v>
      </c>
      <c r="K76" s="46" t="str">
        <f>CONCATENATE(OSTS!O79,"-01-01")</f>
        <v>2001-01-01</v>
      </c>
      <c r="L76" s="44"/>
      <c r="M76" s="43" t="s">
        <v>216</v>
      </c>
      <c r="N76" s="42">
        <f>OSTS!P79</f>
        <v>18</v>
      </c>
      <c r="O76" s="42"/>
      <c r="P76" s="42"/>
      <c r="Q76" s="42" t="str">
        <f>OSTS!T79</f>
        <v>50.1</v>
      </c>
      <c r="R76" s="43" t="s">
        <v>67</v>
      </c>
      <c r="S76" s="42"/>
      <c r="T76" s="43" t="s">
        <v>216</v>
      </c>
      <c r="U76" s="43" t="s">
        <v>216</v>
      </c>
      <c r="V76" s="42"/>
      <c r="W76" s="43"/>
      <c r="X76" s="43"/>
      <c r="Y76" s="42"/>
      <c r="Z76" s="43">
        <f>OSTS!AI79</f>
        <v>0</v>
      </c>
      <c r="AA76" s="43" t="str">
        <f>IF(OSTS!V79="L-1","HIGH",IF(OSTS!V79="L-2","MEDIUM",IF(OSTS!V79="L-3","LOW")))</f>
        <v>MEDIUM</v>
      </c>
      <c r="AB76" s="43" t="str">
        <f t="shared" si="4"/>
        <v>HIGH</v>
      </c>
      <c r="AC76" s="42"/>
      <c r="AD76" s="42"/>
      <c r="AE76" s="45">
        <f>OSTS!B79</f>
        <v>2015</v>
      </c>
      <c r="AG76" t="s">
        <v>34</v>
      </c>
      <c r="AH76" t="s">
        <v>322</v>
      </c>
    </row>
    <row r="77" spans="1:34" ht="15" customHeight="1" x14ac:dyDescent="0.25">
      <c r="A77" s="42" t="str">
        <f t="shared" si="3"/>
        <v>228411</v>
      </c>
      <c r="B77" s="42">
        <f>OSTS!E80</f>
        <v>22841</v>
      </c>
      <c r="C77" s="42">
        <f>OSTS!F80</f>
        <v>1</v>
      </c>
      <c r="D77" s="43" t="str">
        <f>OSTS!J80</f>
        <v>SS</v>
      </c>
      <c r="E77" s="43">
        <f>OSTS!K80</f>
        <v>130</v>
      </c>
      <c r="F77" s="43" t="str">
        <f>OSTS!L80</f>
        <v>E</v>
      </c>
      <c r="G77" s="43" t="str">
        <f>OSTS!S80</f>
        <v>4-P</v>
      </c>
      <c r="H77" s="43"/>
      <c r="I77" s="43"/>
      <c r="J77" s="43">
        <f>OSTS!H80</f>
        <v>453</v>
      </c>
      <c r="K77" s="46" t="str">
        <f>CONCATENATE(OSTS!O80,"-01-01")</f>
        <v>1983-01-01</v>
      </c>
      <c r="L77" s="44"/>
      <c r="M77" s="43" t="s">
        <v>216</v>
      </c>
      <c r="N77" s="42">
        <f>OSTS!P80</f>
        <v>47</v>
      </c>
      <c r="O77" s="42"/>
      <c r="P77" s="42"/>
      <c r="Q77" s="42" t="str">
        <f>OSTS!T80</f>
        <v>55.1</v>
      </c>
      <c r="R77" s="43" t="s">
        <v>67</v>
      </c>
      <c r="S77" s="42"/>
      <c r="T77" s="43" t="s">
        <v>216</v>
      </c>
      <c r="U77" s="43" t="s">
        <v>216</v>
      </c>
      <c r="V77" s="42"/>
      <c r="W77" s="43"/>
      <c r="X77" s="43"/>
      <c r="Y77" s="42"/>
      <c r="Z77" s="43" t="str">
        <f>OSTS!AI80</f>
        <v>Risk based inspection interval review is in progress.  Request for extension of underwater inspection interval to be submitted to BSEE before year end 2015.</v>
      </c>
      <c r="AA77" s="43" t="str">
        <f>IF(OSTS!V80="L-1","HIGH",IF(OSTS!V80="L-2","MEDIUM",IF(OSTS!V80="L-3","LOW")))</f>
        <v>MEDIUM</v>
      </c>
      <c r="AB77" s="43" t="str">
        <f t="shared" si="4"/>
        <v>HIGH</v>
      </c>
      <c r="AC77" s="42"/>
      <c r="AD77" s="42"/>
      <c r="AE77" s="45">
        <f>OSTS!B80</f>
        <v>2015</v>
      </c>
      <c r="AG77" t="s">
        <v>34</v>
      </c>
      <c r="AH77" t="s">
        <v>322</v>
      </c>
    </row>
    <row r="78" spans="1:34" ht="15" customHeight="1" x14ac:dyDescent="0.25">
      <c r="A78" s="42" t="str">
        <f t="shared" si="3"/>
        <v>214692</v>
      </c>
      <c r="B78" s="42">
        <f>OSTS!E81</f>
        <v>21469</v>
      </c>
      <c r="C78" s="42">
        <f>OSTS!F81</f>
        <v>2</v>
      </c>
      <c r="D78" s="43" t="str">
        <f>OSTS!J81</f>
        <v>SS</v>
      </c>
      <c r="E78" s="43">
        <f>OSTS!K81</f>
        <v>149</v>
      </c>
      <c r="F78" s="43" t="str">
        <f>OSTS!L81</f>
        <v>Cais. #19</v>
      </c>
      <c r="G78" s="43" t="str">
        <f>OSTS!S81</f>
        <v>CAS</v>
      </c>
      <c r="H78" s="43"/>
      <c r="I78" s="43"/>
      <c r="J78" s="43">
        <f>OSTS!H81</f>
        <v>434</v>
      </c>
      <c r="K78" s="46" t="str">
        <f>CONCATENATE(OSTS!O81,"-01-01")</f>
        <v>2000-01-01</v>
      </c>
      <c r="L78" s="44"/>
      <c r="M78" s="43" t="s">
        <v>216</v>
      </c>
      <c r="N78" s="42">
        <f>OSTS!P81</f>
        <v>55</v>
      </c>
      <c r="O78" s="42"/>
      <c r="P78" s="42"/>
      <c r="Q78" s="42" t="str">
        <f>OSTS!T81</f>
        <v>12.9</v>
      </c>
      <c r="R78" s="43" t="s">
        <v>67</v>
      </c>
      <c r="S78" s="42"/>
      <c r="T78" s="43" t="s">
        <v>216</v>
      </c>
      <c r="U78" s="43" t="s">
        <v>216</v>
      </c>
      <c r="V78" s="42"/>
      <c r="W78" s="43"/>
      <c r="X78" s="43"/>
      <c r="Y78" s="42"/>
      <c r="Z78" s="43">
        <f>OSTS!AI81</f>
        <v>0</v>
      </c>
      <c r="AA78" s="43" t="str">
        <f>IF(OSTS!V81="L-1","HIGH",IF(OSTS!V81="L-2","MEDIUM",IF(OSTS!V81="L-3","LOW")))</f>
        <v>LOW</v>
      </c>
      <c r="AB78" s="43" t="str">
        <f t="shared" si="4"/>
        <v>HIGH</v>
      </c>
      <c r="AC78" s="42"/>
      <c r="AD78" s="42"/>
      <c r="AE78" s="45">
        <f>OSTS!B81</f>
        <v>2015</v>
      </c>
      <c r="AG78" t="s">
        <v>34</v>
      </c>
      <c r="AH78" t="s">
        <v>322</v>
      </c>
    </row>
    <row r="79" spans="1:34" ht="15" customHeight="1" x14ac:dyDescent="0.25">
      <c r="A79" s="42" t="str">
        <f t="shared" si="3"/>
        <v>206291</v>
      </c>
      <c r="B79" s="42">
        <f>OSTS!E82</f>
        <v>20629</v>
      </c>
      <c r="C79" s="42">
        <f>OSTS!F82</f>
        <v>1</v>
      </c>
      <c r="D79" s="43" t="str">
        <f>OSTS!J82</f>
        <v>SS</v>
      </c>
      <c r="E79" s="43">
        <f>OSTS!K82</f>
        <v>149</v>
      </c>
      <c r="F79" s="43" t="str">
        <f>OSTS!L82</f>
        <v>A</v>
      </c>
      <c r="G79" s="43" t="str">
        <f>OSTS!S82</f>
        <v>8-P</v>
      </c>
      <c r="H79" s="43"/>
      <c r="I79" s="43"/>
      <c r="J79" s="43">
        <f>OSTS!H82</f>
        <v>434</v>
      </c>
      <c r="K79" s="46" t="str">
        <f>CONCATENATE(OSTS!O82,"-01-01")</f>
        <v>1956-01-01</v>
      </c>
      <c r="L79" s="44"/>
      <c r="M79" s="43" t="s">
        <v>216</v>
      </c>
      <c r="N79" s="42">
        <f>OSTS!P82</f>
        <v>55</v>
      </c>
      <c r="O79" s="42"/>
      <c r="P79" s="42"/>
      <c r="Q79" s="42" t="str">
        <f>OSTS!T82</f>
        <v>42.3</v>
      </c>
      <c r="R79" s="43" t="s">
        <v>67</v>
      </c>
      <c r="S79" s="42"/>
      <c r="T79" s="43" t="s">
        <v>216</v>
      </c>
      <c r="U79" s="43" t="s">
        <v>216</v>
      </c>
      <c r="V79" s="42"/>
      <c r="W79" s="43"/>
      <c r="X79" s="43"/>
      <c r="Y79" s="42"/>
      <c r="Z79" s="43" t="str">
        <f>OSTS!AI82</f>
        <v>Risk based inspection interval review is in progress.  Request for extension of underwater inspection interval to be submitted to BSEE before year end 2015.</v>
      </c>
      <c r="AA79" s="43" t="str">
        <f>IF(OSTS!V82="L-1","HIGH",IF(OSTS!V82="L-2","MEDIUM",IF(OSTS!V82="L-3","LOW")))</f>
        <v>MEDIUM</v>
      </c>
      <c r="AB79" s="43" t="str">
        <f t="shared" si="4"/>
        <v>HIGH</v>
      </c>
      <c r="AC79" s="42"/>
      <c r="AD79" s="42"/>
      <c r="AE79" s="45">
        <f>OSTS!B82</f>
        <v>2015</v>
      </c>
      <c r="AG79" t="s">
        <v>34</v>
      </c>
      <c r="AH79" t="s">
        <v>322</v>
      </c>
    </row>
    <row r="80" spans="1:34" ht="15" customHeight="1" x14ac:dyDescent="0.25">
      <c r="A80" s="42" t="str">
        <f t="shared" si="3"/>
        <v>206292</v>
      </c>
      <c r="B80" s="42">
        <f>OSTS!E83</f>
        <v>20629</v>
      </c>
      <c r="C80" s="42">
        <f>OSTS!F83</f>
        <v>2</v>
      </c>
      <c r="D80" s="43" t="str">
        <f>OSTS!J83</f>
        <v>SS</v>
      </c>
      <c r="E80" s="43">
        <f>OSTS!K83</f>
        <v>149</v>
      </c>
      <c r="F80" s="43" t="str">
        <f>OSTS!L83</f>
        <v>A-AUX</v>
      </c>
      <c r="G80" s="43" t="str">
        <f>OSTS!S83</f>
        <v>4-P</v>
      </c>
      <c r="H80" s="43"/>
      <c r="I80" s="43"/>
      <c r="J80" s="43">
        <f>OSTS!H83</f>
        <v>434</v>
      </c>
      <c r="K80" s="46" t="str">
        <f>CONCATENATE(OSTS!O83,"-01-01")</f>
        <v>1956-01-01</v>
      </c>
      <c r="L80" s="44"/>
      <c r="M80" s="43" t="s">
        <v>216</v>
      </c>
      <c r="N80" s="42">
        <f>OSTS!P83</f>
        <v>55</v>
      </c>
      <c r="O80" s="42"/>
      <c r="P80" s="42"/>
      <c r="Q80" s="42" t="str">
        <f>OSTS!T83</f>
        <v>40.8</v>
      </c>
      <c r="R80" s="43" t="s">
        <v>67</v>
      </c>
      <c r="S80" s="42"/>
      <c r="T80" s="43" t="s">
        <v>216</v>
      </c>
      <c r="U80" s="43" t="s">
        <v>216</v>
      </c>
      <c r="V80" s="42"/>
      <c r="W80" s="43"/>
      <c r="X80" s="43"/>
      <c r="Y80" s="42"/>
      <c r="Z80" s="43" t="str">
        <f>OSTS!AI83</f>
        <v>MNDA:  Dent in Leg A2,+15', multiple dents in +10' HZ, dent in waterline VD. Previously Reported.  Risk based inspection interval review is in progress.  Request for extension of underwater inspection interval to be submitted to BSEE before year end 2015.</v>
      </c>
      <c r="AA80" s="43" t="str">
        <f>IF(OSTS!V83="L-1","HIGH",IF(OSTS!V83="L-2","MEDIUM",IF(OSTS!V83="L-3","LOW")))</f>
        <v>MEDIUM</v>
      </c>
      <c r="AB80" s="43" t="str">
        <f t="shared" si="4"/>
        <v>HIGH</v>
      </c>
      <c r="AC80" s="42"/>
      <c r="AD80" s="42"/>
      <c r="AE80" s="45">
        <f>OSTS!B83</f>
        <v>2015</v>
      </c>
      <c r="AG80" t="s">
        <v>34</v>
      </c>
      <c r="AH80" t="s">
        <v>322</v>
      </c>
    </row>
    <row r="81" spans="1:34" ht="15" customHeight="1" x14ac:dyDescent="0.25">
      <c r="A81" s="42" t="str">
        <f t="shared" si="3"/>
        <v>214691</v>
      </c>
      <c r="B81" s="42">
        <f>OSTS!E84</f>
        <v>21469</v>
      </c>
      <c r="C81" s="42">
        <f>OSTS!F84</f>
        <v>1</v>
      </c>
      <c r="D81" s="43" t="str">
        <f>OSTS!J84</f>
        <v>SS</v>
      </c>
      <c r="E81" s="43">
        <f>OSTS!K84</f>
        <v>149</v>
      </c>
      <c r="F81" s="43" t="str">
        <f>OSTS!L84</f>
        <v>C</v>
      </c>
      <c r="G81" s="43" t="str">
        <f>OSTS!S84</f>
        <v>4-P</v>
      </c>
      <c r="H81" s="43"/>
      <c r="I81" s="43"/>
      <c r="J81" s="43">
        <f>OSTS!H84</f>
        <v>434</v>
      </c>
      <c r="K81" s="46" t="str">
        <f>CONCATENATE(OSTS!O84,"-01-01")</f>
        <v>1973-01-01</v>
      </c>
      <c r="L81" s="44"/>
      <c r="M81" s="43" t="s">
        <v>216</v>
      </c>
      <c r="N81" s="42">
        <f>OSTS!P84</f>
        <v>55</v>
      </c>
      <c r="O81" s="42"/>
      <c r="P81" s="42"/>
      <c r="Q81" s="42" t="str">
        <f>OSTS!T84</f>
        <v>14.5</v>
      </c>
      <c r="R81" s="43" t="s">
        <v>67</v>
      </c>
      <c r="S81" s="42"/>
      <c r="T81" s="43" t="s">
        <v>216</v>
      </c>
      <c r="U81" s="43" t="s">
        <v>216</v>
      </c>
      <c r="V81" s="42"/>
      <c r="W81" s="43"/>
      <c r="X81" s="43"/>
      <c r="Y81" s="42"/>
      <c r="Z81" s="43" t="str">
        <f>OSTS!AI84</f>
        <v xml:space="preserve">MNDA:  Dent in +10' HZ.  Previously Reported.  </v>
      </c>
      <c r="AA81" s="43" t="str">
        <f>IF(OSTS!V84="L-1","HIGH",IF(OSTS!V84="L-2","MEDIUM",IF(OSTS!V84="L-3","LOW")))</f>
        <v>MEDIUM</v>
      </c>
      <c r="AB81" s="43" t="str">
        <f t="shared" si="4"/>
        <v>HIGH</v>
      </c>
      <c r="AC81" s="42"/>
      <c r="AD81" s="42"/>
      <c r="AE81" s="45">
        <f>OSTS!B84</f>
        <v>2015</v>
      </c>
      <c r="AG81" t="s">
        <v>34</v>
      </c>
      <c r="AH81" t="s">
        <v>322</v>
      </c>
    </row>
    <row r="82" spans="1:34" ht="15" customHeight="1" x14ac:dyDescent="0.25">
      <c r="A82" s="42" t="str">
        <f t="shared" si="3"/>
        <v>206293</v>
      </c>
      <c r="B82" s="42">
        <f>OSTS!E85</f>
        <v>20629</v>
      </c>
      <c r="C82" s="42">
        <f>OSTS!F85</f>
        <v>3</v>
      </c>
      <c r="D82" s="43" t="str">
        <f>OSTS!J85</f>
        <v>SS</v>
      </c>
      <c r="E82" s="43">
        <f>OSTS!K85</f>
        <v>149</v>
      </c>
      <c r="F82" s="43" t="str">
        <f>OSTS!L85</f>
        <v>CA</v>
      </c>
      <c r="G82" s="43" t="str">
        <f>OSTS!S85</f>
        <v>4-P</v>
      </c>
      <c r="H82" s="43"/>
      <c r="I82" s="43"/>
      <c r="J82" s="43">
        <f>OSTS!H85</f>
        <v>434</v>
      </c>
      <c r="K82" s="46" t="str">
        <f>CONCATENATE(OSTS!O85,"-01-01")</f>
        <v>1982-01-01</v>
      </c>
      <c r="L82" s="44"/>
      <c r="M82" s="43" t="s">
        <v>216</v>
      </c>
      <c r="N82" s="42">
        <f>OSTS!P85</f>
        <v>55</v>
      </c>
      <c r="O82" s="42"/>
      <c r="P82" s="42"/>
      <c r="Q82" s="42" t="str">
        <f>OSTS!T85</f>
        <v>47.7</v>
      </c>
      <c r="R82" s="43" t="s">
        <v>67</v>
      </c>
      <c r="S82" s="42"/>
      <c r="T82" s="43" t="s">
        <v>216</v>
      </c>
      <c r="U82" s="43" t="s">
        <v>216</v>
      </c>
      <c r="V82" s="42"/>
      <c r="W82" s="43"/>
      <c r="X82" s="43"/>
      <c r="Y82" s="42"/>
      <c r="Z82" s="43" t="str">
        <f>OSTS!AI85</f>
        <v>Risk based inspection interval review is in progress.  Request for extension of underwater inspection interval to be submitted to BSEE before year end 2015.</v>
      </c>
      <c r="AA82" s="43" t="str">
        <f>IF(OSTS!V85="L-1","HIGH",IF(OSTS!V85="L-2","MEDIUM",IF(OSTS!V85="L-3","LOW")))</f>
        <v>MEDIUM</v>
      </c>
      <c r="AB82" s="43" t="str">
        <f t="shared" si="4"/>
        <v>HIGH</v>
      </c>
      <c r="AC82" s="42"/>
      <c r="AD82" s="42"/>
      <c r="AE82" s="45">
        <f>OSTS!B85</f>
        <v>2015</v>
      </c>
      <c r="AG82" t="s">
        <v>34</v>
      </c>
      <c r="AH82" t="s">
        <v>322</v>
      </c>
    </row>
    <row r="83" spans="1:34" ht="15" customHeight="1" x14ac:dyDescent="0.25">
      <c r="A83" s="42" t="str">
        <f t="shared" si="3"/>
        <v>223271</v>
      </c>
      <c r="B83" s="42">
        <f>OSTS!E86</f>
        <v>22327</v>
      </c>
      <c r="C83" s="42">
        <f>OSTS!F86</f>
        <v>1</v>
      </c>
      <c r="D83" s="43" t="str">
        <f>OSTS!J86</f>
        <v>SS</v>
      </c>
      <c r="E83" s="43">
        <f>OSTS!K86</f>
        <v>149</v>
      </c>
      <c r="F83" s="43" t="str">
        <f>OSTS!L86</f>
        <v>D</v>
      </c>
      <c r="G83" s="43" t="str">
        <f>OSTS!S86</f>
        <v>4-P</v>
      </c>
      <c r="H83" s="43"/>
      <c r="I83" s="43"/>
      <c r="J83" s="43">
        <f>OSTS!H86</f>
        <v>434</v>
      </c>
      <c r="K83" s="46" t="str">
        <f>CONCATENATE(OSTS!O86,"-01-01")</f>
        <v>1980-01-01</v>
      </c>
      <c r="L83" s="44"/>
      <c r="M83" s="43" t="s">
        <v>216</v>
      </c>
      <c r="N83" s="42">
        <f>OSTS!P86</f>
        <v>42</v>
      </c>
      <c r="O83" s="42"/>
      <c r="P83" s="42"/>
      <c r="Q83" s="42" t="str">
        <f>OSTS!T86</f>
        <v>49.6</v>
      </c>
      <c r="R83" s="43" t="s">
        <v>67</v>
      </c>
      <c r="S83" s="42"/>
      <c r="T83" s="43" t="s">
        <v>216</v>
      </c>
      <c r="U83" s="43" t="s">
        <v>216</v>
      </c>
      <c r="V83" s="42"/>
      <c r="W83" s="43"/>
      <c r="X83" s="43"/>
      <c r="Y83" s="42"/>
      <c r="Z83" s="43" t="str">
        <f>OSTS!AI86</f>
        <v>MNDA:  Dent in +10' HZ.  Previously Reported.  Risk based inspection interval review is in progress.  Request for extension of underwater inspection interval to be submitted to BSEE before year end 2015.</v>
      </c>
      <c r="AA83" s="43" t="str">
        <f>IF(OSTS!V86="L-1","HIGH",IF(OSTS!V86="L-2","MEDIUM",IF(OSTS!V86="L-3","LOW")))</f>
        <v>MEDIUM</v>
      </c>
      <c r="AB83" s="43" t="str">
        <f t="shared" si="4"/>
        <v>HIGH</v>
      </c>
      <c r="AC83" s="42"/>
      <c r="AD83" s="42"/>
      <c r="AE83" s="45">
        <f>OSTS!B86</f>
        <v>2015</v>
      </c>
      <c r="AG83" t="s">
        <v>34</v>
      </c>
      <c r="AH83" t="s">
        <v>322</v>
      </c>
    </row>
    <row r="84" spans="1:34" ht="15" customHeight="1" x14ac:dyDescent="0.25">
      <c r="A84" s="42" t="str">
        <f t="shared" si="3"/>
        <v>239681</v>
      </c>
      <c r="B84" s="42">
        <f>OSTS!E87</f>
        <v>23968</v>
      </c>
      <c r="C84" s="42">
        <f>OSTS!F87</f>
        <v>1</v>
      </c>
      <c r="D84" s="43" t="str">
        <f>OSTS!J87</f>
        <v>SS</v>
      </c>
      <c r="E84" s="43">
        <f>OSTS!K87</f>
        <v>149</v>
      </c>
      <c r="F84" s="43" t="str">
        <f>OSTS!L87</f>
        <v>G</v>
      </c>
      <c r="G84" s="43" t="str">
        <f>OSTS!S87</f>
        <v>TRI</v>
      </c>
      <c r="H84" s="43"/>
      <c r="I84" s="43"/>
      <c r="J84" s="43">
        <f>OSTS!H87</f>
        <v>434</v>
      </c>
      <c r="K84" s="46" t="str">
        <f>CONCATENATE(OSTS!O87,"-01-01")</f>
        <v>1991-01-01</v>
      </c>
      <c r="L84" s="44"/>
      <c r="M84" s="43" t="s">
        <v>216</v>
      </c>
      <c r="N84" s="42">
        <f>OSTS!P87</f>
        <v>50</v>
      </c>
      <c r="O84" s="42"/>
      <c r="P84" s="42"/>
      <c r="Q84" s="42" t="str">
        <f>OSTS!T87</f>
        <v>37.7</v>
      </c>
      <c r="R84" s="43" t="s">
        <v>67</v>
      </c>
      <c r="S84" s="42"/>
      <c r="T84" s="43" t="s">
        <v>216</v>
      </c>
      <c r="U84" s="43" t="s">
        <v>216</v>
      </c>
      <c r="V84" s="42"/>
      <c r="W84" s="43"/>
      <c r="X84" s="43"/>
      <c r="Y84" s="42"/>
      <c r="Z84" s="43" t="str">
        <f>OSTS!AI87</f>
        <v>Risk based inspection interval review is in progress.  Request for extension of underwater inspection interval to be submitted to BSEE before year end 2015.</v>
      </c>
      <c r="AA84" s="43" t="str">
        <f>IF(OSTS!V87="L-1","HIGH",IF(OSTS!V87="L-2","MEDIUM",IF(OSTS!V87="L-3","LOW")))</f>
        <v>MEDIUM</v>
      </c>
      <c r="AB84" s="43" t="str">
        <f t="shared" si="4"/>
        <v>HIGH</v>
      </c>
      <c r="AC84" s="42"/>
      <c r="AD84" s="42"/>
      <c r="AE84" s="45">
        <f>OSTS!B87</f>
        <v>2015</v>
      </c>
      <c r="AG84" t="s">
        <v>34</v>
      </c>
      <c r="AH84" t="s">
        <v>322</v>
      </c>
    </row>
    <row r="85" spans="1:34" ht="15" customHeight="1" x14ac:dyDescent="0.25">
      <c r="A85" s="42" t="str">
        <f t="shared" si="3"/>
        <v>223272</v>
      </c>
      <c r="B85" s="42">
        <f>OSTS!E88</f>
        <v>22327</v>
      </c>
      <c r="C85" s="42">
        <f>OSTS!F88</f>
        <v>2</v>
      </c>
      <c r="D85" s="43" t="str">
        <f>OSTS!J88</f>
        <v>SS</v>
      </c>
      <c r="E85" s="43">
        <f>OSTS!K88</f>
        <v>149</v>
      </c>
      <c r="F85" s="43" t="str">
        <f>OSTS!L88</f>
        <v>J</v>
      </c>
      <c r="G85" s="43" t="str">
        <f>OSTS!S88</f>
        <v>CAS</v>
      </c>
      <c r="H85" s="43"/>
      <c r="I85" s="43"/>
      <c r="J85" s="43">
        <f>OSTS!H88</f>
        <v>434</v>
      </c>
      <c r="K85" s="46" t="str">
        <f>CONCATENATE(OSTS!O88,"-01-01")</f>
        <v>2006-01-01</v>
      </c>
      <c r="L85" s="44"/>
      <c r="M85" s="43" t="s">
        <v>216</v>
      </c>
      <c r="N85" s="42">
        <f>OSTS!P88</f>
        <v>42</v>
      </c>
      <c r="O85" s="42"/>
      <c r="P85" s="42"/>
      <c r="Q85" s="42" t="str">
        <f>OSTS!T88</f>
        <v>46.11</v>
      </c>
      <c r="R85" s="43" t="s">
        <v>67</v>
      </c>
      <c r="S85" s="42"/>
      <c r="T85" s="43" t="s">
        <v>216</v>
      </c>
      <c r="U85" s="43" t="s">
        <v>216</v>
      </c>
      <c r="V85" s="42"/>
      <c r="W85" s="43"/>
      <c r="X85" s="43"/>
      <c r="Y85" s="42"/>
      <c r="Z85" s="43">
        <f>OSTS!AI88</f>
        <v>0</v>
      </c>
      <c r="AA85" s="43" t="str">
        <f>IF(OSTS!V88="L-1","HIGH",IF(OSTS!V88="L-2","MEDIUM",IF(OSTS!V88="L-3","LOW")))</f>
        <v>LOW</v>
      </c>
      <c r="AB85" s="43" t="str">
        <f t="shared" si="4"/>
        <v>HIGH</v>
      </c>
      <c r="AC85" s="42"/>
      <c r="AD85" s="42"/>
      <c r="AE85" s="45">
        <f>OSTS!B88</f>
        <v>2015</v>
      </c>
      <c r="AG85" t="s">
        <v>34</v>
      </c>
      <c r="AH85" t="s">
        <v>322</v>
      </c>
    </row>
    <row r="86" spans="1:34" ht="15" customHeight="1" x14ac:dyDescent="0.25">
      <c r="A86" s="42" t="str">
        <f t="shared" si="3"/>
        <v>239011</v>
      </c>
      <c r="B86" s="42">
        <f>OSTS!E89</f>
        <v>23901</v>
      </c>
      <c r="C86" s="42">
        <f>OSTS!F89</f>
        <v>1</v>
      </c>
      <c r="D86" s="43" t="str">
        <f>OSTS!J89</f>
        <v>SS</v>
      </c>
      <c r="E86" s="43">
        <f>OSTS!K89</f>
        <v>177</v>
      </c>
      <c r="F86" s="43">
        <f>OSTS!L89</f>
        <v>7</v>
      </c>
      <c r="G86" s="43" t="str">
        <f>OSTS!S89</f>
        <v>B-CAS</v>
      </c>
      <c r="H86" s="43"/>
      <c r="I86" s="43"/>
      <c r="J86" s="43">
        <f>OSTS!H89</f>
        <v>590</v>
      </c>
      <c r="K86" s="46" t="str">
        <f>CONCATENATE(OSTS!O89,"-01-01")</f>
        <v>1990-01-01</v>
      </c>
      <c r="L86" s="44"/>
      <c r="M86" s="43" t="s">
        <v>216</v>
      </c>
      <c r="N86" s="42">
        <f>OSTS!P89</f>
        <v>92</v>
      </c>
      <c r="O86" s="42"/>
      <c r="P86" s="42"/>
      <c r="Q86" s="42" t="str">
        <f>OSTS!T89</f>
        <v>19.1</v>
      </c>
      <c r="R86" s="43" t="s">
        <v>67</v>
      </c>
      <c r="S86" s="42"/>
      <c r="T86" s="43" t="s">
        <v>216</v>
      </c>
      <c r="U86" s="43" t="s">
        <v>216</v>
      </c>
      <c r="V86" s="42"/>
      <c r="W86" s="43"/>
      <c r="X86" s="43"/>
      <c r="Y86" s="42"/>
      <c r="Z86" s="43">
        <f>OSTS!AI89</f>
        <v>0</v>
      </c>
      <c r="AA86" s="43" t="str">
        <f>IF(OSTS!V89="L-1","HIGH",IF(OSTS!V89="L-2","MEDIUM",IF(OSTS!V89="L-3","LOW")))</f>
        <v>LOW</v>
      </c>
      <c r="AB86" s="43" t="str">
        <f t="shared" si="4"/>
        <v>HIGH</v>
      </c>
      <c r="AC86" s="42"/>
      <c r="AD86" s="42"/>
      <c r="AE86" s="45">
        <f>OSTS!B89</f>
        <v>2015</v>
      </c>
      <c r="AG86" t="s">
        <v>34</v>
      </c>
      <c r="AH86" t="s">
        <v>322</v>
      </c>
    </row>
    <row r="87" spans="1:34" ht="15" customHeight="1" x14ac:dyDescent="0.25">
      <c r="A87" s="42" t="str">
        <f t="shared" si="3"/>
        <v>224401</v>
      </c>
      <c r="B87" s="42">
        <f>OSTS!E90</f>
        <v>22440</v>
      </c>
      <c r="C87" s="42">
        <f>OSTS!F90</f>
        <v>1</v>
      </c>
      <c r="D87" s="43" t="str">
        <f>OSTS!J90</f>
        <v>SS</v>
      </c>
      <c r="E87" s="43">
        <f>OSTS!K90</f>
        <v>177</v>
      </c>
      <c r="F87" s="43" t="str">
        <f>OSTS!L90</f>
        <v>A</v>
      </c>
      <c r="G87" s="43" t="str">
        <f>OSTS!S90</f>
        <v>8-P</v>
      </c>
      <c r="H87" s="43"/>
      <c r="I87" s="43"/>
      <c r="J87" s="43">
        <f>OSTS!H90</f>
        <v>590</v>
      </c>
      <c r="K87" s="46" t="str">
        <f>CONCATENATE(OSTS!O90,"-01-01")</f>
        <v>1981-01-01</v>
      </c>
      <c r="L87" s="44"/>
      <c r="M87" s="43" t="s">
        <v>216</v>
      </c>
      <c r="N87" s="42">
        <f>OSTS!P90</f>
        <v>76</v>
      </c>
      <c r="O87" s="42"/>
      <c r="P87" s="42"/>
      <c r="Q87" s="42" t="str">
        <f>OSTS!T90</f>
        <v>41.11</v>
      </c>
      <c r="R87" s="43" t="s">
        <v>67</v>
      </c>
      <c r="S87" s="42"/>
      <c r="T87" s="43" t="s">
        <v>216</v>
      </c>
      <c r="U87" s="43" t="s">
        <v>216</v>
      </c>
      <c r="V87" s="42"/>
      <c r="W87" s="43"/>
      <c r="X87" s="43"/>
      <c r="Y87" s="42"/>
      <c r="Z87" s="43">
        <f>OSTS!AI90</f>
        <v>0</v>
      </c>
      <c r="AA87" s="43" t="str">
        <f>IF(OSTS!V90="L-1","HIGH",IF(OSTS!V90="L-2","MEDIUM",IF(OSTS!V90="L-3","LOW")))</f>
        <v>MEDIUM</v>
      </c>
      <c r="AB87" s="43" t="str">
        <f t="shared" si="4"/>
        <v>HIGH</v>
      </c>
      <c r="AC87" s="42"/>
      <c r="AD87" s="42"/>
      <c r="AE87" s="45">
        <f>OSTS!B90</f>
        <v>2015</v>
      </c>
      <c r="AG87" t="s">
        <v>34</v>
      </c>
      <c r="AH87" t="s">
        <v>322</v>
      </c>
    </row>
    <row r="88" spans="1:34" ht="15" customHeight="1" x14ac:dyDescent="0.25">
      <c r="A88" s="42" t="str">
        <f t="shared" si="3"/>
        <v>22461</v>
      </c>
      <c r="B88" s="42">
        <f>OSTS!E91</f>
        <v>2246</v>
      </c>
      <c r="C88" s="42">
        <f>OSTS!F91</f>
        <v>1</v>
      </c>
      <c r="D88" s="43" t="str">
        <f>OSTS!J91</f>
        <v>SS</v>
      </c>
      <c r="E88" s="43">
        <f>OSTS!K91</f>
        <v>186</v>
      </c>
      <c r="F88" s="43" t="str">
        <f>OSTS!L91</f>
        <v>C</v>
      </c>
      <c r="G88" s="43" t="str">
        <f>OSTS!S91</f>
        <v>CAS</v>
      </c>
      <c r="H88" s="43"/>
      <c r="I88" s="43"/>
      <c r="J88" s="43" t="str">
        <f>OSTS!H91</f>
        <v>G32197</v>
      </c>
      <c r="K88" s="46" t="str">
        <f>CONCATENATE(OSTS!O91,"-01-01")</f>
        <v>2009-01-01</v>
      </c>
      <c r="L88" s="44"/>
      <c r="M88" s="43" t="s">
        <v>216</v>
      </c>
      <c r="N88" s="42">
        <f>OSTS!P91</f>
        <v>63</v>
      </c>
      <c r="O88" s="42"/>
      <c r="P88" s="42"/>
      <c r="Q88" s="42" t="str">
        <f>OSTS!T91</f>
        <v>30.3</v>
      </c>
      <c r="R88" s="43" t="s">
        <v>67</v>
      </c>
      <c r="S88" s="42"/>
      <c r="T88" s="43" t="s">
        <v>216</v>
      </c>
      <c r="U88" s="43" t="s">
        <v>216</v>
      </c>
      <c r="V88" s="42"/>
      <c r="W88" s="43"/>
      <c r="X88" s="43"/>
      <c r="Y88" s="42"/>
      <c r="Z88" s="43">
        <f>OSTS!AI91</f>
        <v>0</v>
      </c>
      <c r="AA88" s="43" t="str">
        <f>IF(OSTS!V91="L-1","HIGH",IF(OSTS!V91="L-2","MEDIUM",IF(OSTS!V91="L-3","LOW")))</f>
        <v>LOW</v>
      </c>
      <c r="AB88" s="43" t="str">
        <f t="shared" si="4"/>
        <v>HIGH</v>
      </c>
      <c r="AC88" s="42"/>
      <c r="AD88" s="42"/>
      <c r="AE88" s="45">
        <f>OSTS!B91</f>
        <v>2015</v>
      </c>
      <c r="AG88" t="s">
        <v>34</v>
      </c>
      <c r="AH88" t="s">
        <v>322</v>
      </c>
    </row>
    <row r="89" spans="1:34" ht="15" customHeight="1" x14ac:dyDescent="0.25">
      <c r="A89" s="42" t="str">
        <f t="shared" si="3"/>
        <v>213982</v>
      </c>
      <c r="B89" s="42">
        <f>OSTS!E92</f>
        <v>21398</v>
      </c>
      <c r="C89" s="42">
        <f>OSTS!F92</f>
        <v>2</v>
      </c>
      <c r="D89" s="43" t="str">
        <f>OSTS!J92</f>
        <v>SS</v>
      </c>
      <c r="E89" s="43">
        <f>OSTS!K92</f>
        <v>214</v>
      </c>
      <c r="F89" s="43">
        <f>OSTS!L92</f>
        <v>4</v>
      </c>
      <c r="G89" s="43" t="str">
        <f>OSTS!S92</f>
        <v>4-P WG</v>
      </c>
      <c r="H89" s="43"/>
      <c r="I89" s="43"/>
      <c r="J89" s="43">
        <f>OSTS!H92</f>
        <v>828</v>
      </c>
      <c r="K89" s="46" t="str">
        <f>CONCATENATE(OSTS!O92,"-01-01")</f>
        <v>1967-01-01</v>
      </c>
      <c r="L89" s="44"/>
      <c r="M89" s="43" t="s">
        <v>216</v>
      </c>
      <c r="N89" s="42">
        <f>OSTS!P92</f>
        <v>115</v>
      </c>
      <c r="O89" s="42"/>
      <c r="P89" s="42"/>
      <c r="Q89" s="42" t="str">
        <f>OSTS!T92</f>
        <v>39.9</v>
      </c>
      <c r="R89" s="43" t="s">
        <v>67</v>
      </c>
      <c r="S89" s="42"/>
      <c r="T89" s="43" t="s">
        <v>216</v>
      </c>
      <c r="U89" s="43" t="s">
        <v>216</v>
      </c>
      <c r="V89" s="42"/>
      <c r="W89" s="43"/>
      <c r="X89" s="43"/>
      <c r="Y89" s="42"/>
      <c r="Z89" s="43" t="str">
        <f>OSTS!AI92</f>
        <v>New MNDA: Multiple dents in +10' HZ.  Risk based inspection interval review is in progress.  Request for extension of underwater inspection interval to be submitted to BSEE before year end 2015.</v>
      </c>
      <c r="AA89" s="43" t="str">
        <f>IF(OSTS!V92="L-1","HIGH",IF(OSTS!V92="L-2","MEDIUM",IF(OSTS!V92="L-3","LOW")))</f>
        <v>MEDIUM</v>
      </c>
      <c r="AB89" s="43" t="str">
        <f t="shared" si="4"/>
        <v>HIGH</v>
      </c>
      <c r="AC89" s="42"/>
      <c r="AD89" s="42"/>
      <c r="AE89" s="45">
        <f>OSTS!B92</f>
        <v>2015</v>
      </c>
      <c r="AG89" t="s">
        <v>34</v>
      </c>
      <c r="AH89" t="s">
        <v>322</v>
      </c>
    </row>
    <row r="90" spans="1:34" ht="15" customHeight="1" x14ac:dyDescent="0.25">
      <c r="A90" s="42" t="str">
        <f t="shared" si="3"/>
        <v>213951</v>
      </c>
      <c r="B90" s="42">
        <f>OSTS!E93</f>
        <v>21395</v>
      </c>
      <c r="C90" s="42">
        <f>OSTS!F93</f>
        <v>1</v>
      </c>
      <c r="D90" s="43" t="str">
        <f>OSTS!J93</f>
        <v>SS</v>
      </c>
      <c r="E90" s="43">
        <f>OSTS!K93</f>
        <v>214</v>
      </c>
      <c r="F90" s="43" t="str">
        <f>OSTS!L93</f>
        <v>E</v>
      </c>
      <c r="G90" s="43" t="str">
        <f>OSTS!S93</f>
        <v>8-P</v>
      </c>
      <c r="H90" s="43"/>
      <c r="I90" s="43"/>
      <c r="J90" s="43">
        <f>OSTS!H93</f>
        <v>828</v>
      </c>
      <c r="K90" s="46" t="str">
        <f>CONCATENATE(OSTS!O93,"-01-01")</f>
        <v>1967-01-01</v>
      </c>
      <c r="L90" s="44"/>
      <c r="M90" s="43" t="s">
        <v>216</v>
      </c>
      <c r="N90" s="42">
        <f>OSTS!P93</f>
        <v>105</v>
      </c>
      <c r="O90" s="42"/>
      <c r="P90" s="42"/>
      <c r="Q90" s="42" t="str">
        <f>OSTS!T93</f>
        <v>36.4</v>
      </c>
      <c r="R90" s="43" t="s">
        <v>67</v>
      </c>
      <c r="S90" s="42"/>
      <c r="T90" s="43" t="s">
        <v>216</v>
      </c>
      <c r="U90" s="43" t="s">
        <v>216</v>
      </c>
      <c r="V90" s="42"/>
      <c r="W90" s="43"/>
      <c r="X90" s="43"/>
      <c r="Y90" s="42"/>
      <c r="Z90" s="43" t="str">
        <f>OSTS!AI93</f>
        <v>MNDA:  Multiple dents in +10' HZ. Previously Reported.  Risk based inspection interval review is in progress.  Request for extension of underwater inspection interval to be submitted to BSEE before year end 2015.</v>
      </c>
      <c r="AA90" s="43" t="str">
        <f>IF(OSTS!V93="L-1","HIGH",IF(OSTS!V93="L-2","MEDIUM",IF(OSTS!V93="L-3","LOW")))</f>
        <v>MEDIUM</v>
      </c>
      <c r="AB90" s="43" t="str">
        <f t="shared" si="4"/>
        <v>HIGH</v>
      </c>
      <c r="AC90" s="42"/>
      <c r="AD90" s="42"/>
      <c r="AE90" s="45">
        <f>OSTS!B93</f>
        <v>2015</v>
      </c>
      <c r="AG90" t="s">
        <v>34</v>
      </c>
      <c r="AH90" t="s">
        <v>322</v>
      </c>
    </row>
    <row r="91" spans="1:34" ht="15" customHeight="1" x14ac:dyDescent="0.25">
      <c r="A91" s="42" t="str">
        <f t="shared" si="3"/>
        <v>213971</v>
      </c>
      <c r="B91" s="42">
        <f>OSTS!E94</f>
        <v>21397</v>
      </c>
      <c r="C91" s="42">
        <f>OSTS!F94</f>
        <v>1</v>
      </c>
      <c r="D91" s="43" t="str">
        <f>OSTS!J94</f>
        <v>SS</v>
      </c>
      <c r="E91" s="43">
        <f>OSTS!K94</f>
        <v>214</v>
      </c>
      <c r="F91" s="43" t="str">
        <f>OSTS!L94</f>
        <v>F</v>
      </c>
      <c r="G91" s="43" t="str">
        <f>OSTS!S94</f>
        <v>8-P</v>
      </c>
      <c r="H91" s="43"/>
      <c r="I91" s="43"/>
      <c r="J91" s="43">
        <f>OSTS!H94</f>
        <v>828</v>
      </c>
      <c r="K91" s="46" t="str">
        <f>CONCATENATE(OSTS!O94,"-01-01")</f>
        <v>1967-01-01</v>
      </c>
      <c r="L91" s="44"/>
      <c r="M91" s="43" t="s">
        <v>216</v>
      </c>
      <c r="N91" s="42">
        <f>OSTS!P94</f>
        <v>105</v>
      </c>
      <c r="O91" s="42"/>
      <c r="P91" s="42"/>
      <c r="Q91" s="42" t="str">
        <f>OSTS!T94</f>
        <v>30.2</v>
      </c>
      <c r="R91" s="43" t="s">
        <v>67</v>
      </c>
      <c r="S91" s="42"/>
      <c r="T91" s="43" t="s">
        <v>216</v>
      </c>
      <c r="U91" s="43" t="s">
        <v>216</v>
      </c>
      <c r="V91" s="42"/>
      <c r="W91" s="43"/>
      <c r="X91" s="43"/>
      <c r="Y91" s="42"/>
      <c r="Z91" s="43" t="str">
        <f>OSTS!AI94</f>
        <v>MNDA -  Dents and hole in +5' HZ's, two dented waterline VDs, Three buckled waterline VD's.  Previously Reported.</v>
      </c>
      <c r="AA91" s="43" t="str">
        <f>IF(OSTS!V94="L-1","HIGH",IF(OSTS!V94="L-2","MEDIUM",IF(OSTS!V94="L-3","LOW")))</f>
        <v>MEDIUM</v>
      </c>
      <c r="AB91" s="43" t="str">
        <f t="shared" si="4"/>
        <v>HIGH</v>
      </c>
      <c r="AC91" s="42"/>
      <c r="AD91" s="42"/>
      <c r="AE91" s="45">
        <f>OSTS!B94</f>
        <v>2015</v>
      </c>
      <c r="AG91" t="s">
        <v>34</v>
      </c>
      <c r="AH91" t="s">
        <v>322</v>
      </c>
    </row>
    <row r="92" spans="1:34" ht="15" customHeight="1" x14ac:dyDescent="0.25">
      <c r="A92" s="42" t="str">
        <f t="shared" si="3"/>
        <v>213981</v>
      </c>
      <c r="B92" s="42">
        <f>OSTS!E95</f>
        <v>21398</v>
      </c>
      <c r="C92" s="42">
        <f>OSTS!F95</f>
        <v>1</v>
      </c>
      <c r="D92" s="43" t="str">
        <f>OSTS!J95</f>
        <v>SS</v>
      </c>
      <c r="E92" s="43">
        <f>OSTS!K95</f>
        <v>214</v>
      </c>
      <c r="F92" s="43" t="str">
        <f>OSTS!L95</f>
        <v>H</v>
      </c>
      <c r="G92" s="43" t="str">
        <f>OSTS!S95</f>
        <v>8-P</v>
      </c>
      <c r="H92" s="43"/>
      <c r="I92" s="43"/>
      <c r="J92" s="43">
        <f>OSTS!H95</f>
        <v>828</v>
      </c>
      <c r="K92" s="46" t="str">
        <f>CONCATENATE(OSTS!O95,"-01-01")</f>
        <v>1970-01-01</v>
      </c>
      <c r="L92" s="44"/>
      <c r="M92" s="43" t="s">
        <v>216</v>
      </c>
      <c r="N92" s="42">
        <f>OSTS!P95</f>
        <v>115</v>
      </c>
      <c r="O92" s="42"/>
      <c r="P92" s="42"/>
      <c r="Q92" s="42" t="str">
        <f>OSTS!T95</f>
        <v>31.1</v>
      </c>
      <c r="R92" s="43" t="s">
        <v>67</v>
      </c>
      <c r="S92" s="42"/>
      <c r="T92" s="43" t="s">
        <v>216</v>
      </c>
      <c r="U92" s="43" t="s">
        <v>216</v>
      </c>
      <c r="V92" s="42"/>
      <c r="W92" s="43"/>
      <c r="X92" s="43"/>
      <c r="Y92" s="42"/>
      <c r="Z92" s="43" t="str">
        <f>OSTS!AI95</f>
        <v xml:space="preserve">MNDA:  Dents in +10' HZ. Previously Reported.  </v>
      </c>
      <c r="AA92" s="43" t="str">
        <f>IF(OSTS!V95="L-1","HIGH",IF(OSTS!V95="L-2","MEDIUM",IF(OSTS!V95="L-3","LOW")))</f>
        <v>MEDIUM</v>
      </c>
      <c r="AB92" s="43" t="str">
        <f t="shared" si="4"/>
        <v>HIGH</v>
      </c>
      <c r="AC92" s="42"/>
      <c r="AD92" s="42"/>
      <c r="AE92" s="45">
        <f>OSTS!B95</f>
        <v>2015</v>
      </c>
      <c r="AG92" t="s">
        <v>34</v>
      </c>
      <c r="AH92" t="s">
        <v>322</v>
      </c>
    </row>
    <row r="93" spans="1:34" ht="15" customHeight="1" x14ac:dyDescent="0.25">
      <c r="A93" s="42" t="str">
        <f t="shared" si="3"/>
        <v>223901</v>
      </c>
      <c r="B93" s="42">
        <f>OSTS!E96</f>
        <v>22390</v>
      </c>
      <c r="C93" s="42">
        <f>OSTS!F96</f>
        <v>1</v>
      </c>
      <c r="D93" s="43" t="str">
        <f>OSTS!J96</f>
        <v>SS</v>
      </c>
      <c r="E93" s="43">
        <f>OSTS!K96</f>
        <v>214</v>
      </c>
      <c r="F93" s="43" t="str">
        <f>OSTS!L96</f>
        <v>K</v>
      </c>
      <c r="G93" s="43" t="str">
        <f>OSTS!S96</f>
        <v>8-P</v>
      </c>
      <c r="H93" s="43"/>
      <c r="I93" s="43"/>
      <c r="J93" s="43">
        <f>OSTS!H96</f>
        <v>828</v>
      </c>
      <c r="K93" s="46" t="str">
        <f>CONCATENATE(OSTS!O96,"-01-01")</f>
        <v>1980-01-01</v>
      </c>
      <c r="L93" s="44"/>
      <c r="M93" s="43" t="s">
        <v>216</v>
      </c>
      <c r="N93" s="42">
        <f>OSTS!P96</f>
        <v>107</v>
      </c>
      <c r="O93" s="42"/>
      <c r="P93" s="42"/>
      <c r="Q93" s="42" t="str">
        <f>OSTS!T96</f>
        <v>44.1</v>
      </c>
      <c r="R93" s="43" t="s">
        <v>67</v>
      </c>
      <c r="S93" s="42"/>
      <c r="T93" s="43" t="s">
        <v>216</v>
      </c>
      <c r="U93" s="43" t="s">
        <v>216</v>
      </c>
      <c r="V93" s="42"/>
      <c r="W93" s="43"/>
      <c r="X93" s="43"/>
      <c r="Y93" s="42"/>
      <c r="Z93" s="43" t="str">
        <f>OSTS!AI96</f>
        <v>Risk based inspection interval review is in progress.  Request for extension of underwater inspection interval to be submitted to BSEE before year end 2015.</v>
      </c>
      <c r="AA93" s="43" t="str">
        <f>IF(OSTS!V96="L-1","HIGH",IF(OSTS!V96="L-2","MEDIUM",IF(OSTS!V96="L-3","LOW")))</f>
        <v>MEDIUM</v>
      </c>
      <c r="AB93" s="43" t="str">
        <f t="shared" si="4"/>
        <v>HIGH</v>
      </c>
      <c r="AC93" s="42"/>
      <c r="AD93" s="42"/>
      <c r="AE93" s="45">
        <f>OSTS!B96</f>
        <v>2015</v>
      </c>
      <c r="AG93" t="s">
        <v>34</v>
      </c>
      <c r="AH93" t="s">
        <v>322</v>
      </c>
    </row>
    <row r="94" spans="1:34" ht="15" customHeight="1" x14ac:dyDescent="0.25">
      <c r="A94" s="42" t="str">
        <f t="shared" si="3"/>
        <v>228131</v>
      </c>
      <c r="B94" s="42">
        <f>OSTS!E97</f>
        <v>22813</v>
      </c>
      <c r="C94" s="42">
        <f>OSTS!F97</f>
        <v>1</v>
      </c>
      <c r="D94" s="43" t="str">
        <f>OSTS!J97</f>
        <v>SS</v>
      </c>
      <c r="E94" s="43">
        <f>OSTS!K97</f>
        <v>214</v>
      </c>
      <c r="F94" s="43" t="str">
        <f>OSTS!L97</f>
        <v>L</v>
      </c>
      <c r="G94" s="43" t="str">
        <f>OSTS!S97</f>
        <v>4-P</v>
      </c>
      <c r="H94" s="43"/>
      <c r="I94" s="43"/>
      <c r="J94" s="43">
        <f>OSTS!H97</f>
        <v>828</v>
      </c>
      <c r="K94" s="46" t="str">
        <f>CONCATENATE(OSTS!O97,"-01-01")</f>
        <v>1983-01-01</v>
      </c>
      <c r="L94" s="44"/>
      <c r="M94" s="43" t="s">
        <v>216</v>
      </c>
      <c r="N94" s="42">
        <f>OSTS!P97</f>
        <v>115</v>
      </c>
      <c r="O94" s="42"/>
      <c r="P94" s="42"/>
      <c r="Q94" s="42" t="str">
        <f>OSTS!T97</f>
        <v>49.8</v>
      </c>
      <c r="R94" s="43" t="s">
        <v>67</v>
      </c>
      <c r="S94" s="42"/>
      <c r="T94" s="43" t="s">
        <v>216</v>
      </c>
      <c r="U94" s="43" t="s">
        <v>216</v>
      </c>
      <c r="V94" s="42"/>
      <c r="W94" s="43"/>
      <c r="X94" s="43"/>
      <c r="Y94" s="42"/>
      <c r="Z94" s="43" t="str">
        <f>OSTS!AI97</f>
        <v>Risk based inspection interval review is in progress.  Request for extension of underwater inspection interval to be submitted to BSEE before year end 2015.</v>
      </c>
      <c r="AA94" s="43" t="str">
        <f>IF(OSTS!V97="L-1","HIGH",IF(OSTS!V97="L-2","MEDIUM",IF(OSTS!V97="L-3","LOW")))</f>
        <v>MEDIUM</v>
      </c>
      <c r="AB94" s="43" t="str">
        <f t="shared" si="4"/>
        <v>HIGH</v>
      </c>
      <c r="AC94" s="42"/>
      <c r="AD94" s="42"/>
      <c r="AE94" s="45">
        <f>OSTS!B97</f>
        <v>2015</v>
      </c>
      <c r="AG94" t="s">
        <v>34</v>
      </c>
      <c r="AH94" t="s">
        <v>322</v>
      </c>
    </row>
    <row r="95" spans="1:34" ht="15" customHeight="1" x14ac:dyDescent="0.25">
      <c r="A95" s="42" t="str">
        <f t="shared" si="3"/>
        <v>223021</v>
      </c>
      <c r="B95" s="42">
        <f>OSTS!E98</f>
        <v>22302</v>
      </c>
      <c r="C95" s="42">
        <f>OSTS!F98</f>
        <v>1</v>
      </c>
      <c r="D95" s="43" t="str">
        <f>OSTS!J98</f>
        <v>SS</v>
      </c>
      <c r="E95" s="43">
        <f>OSTS!K98</f>
        <v>233</v>
      </c>
      <c r="F95" s="43" t="str">
        <f>OSTS!L98</f>
        <v>A</v>
      </c>
      <c r="G95" s="43" t="str">
        <f>OSTS!S98</f>
        <v>4-P</v>
      </c>
      <c r="H95" s="43"/>
      <c r="I95" s="43"/>
      <c r="J95" s="43" t="str">
        <f>OSTS!H98</f>
        <v>G01528</v>
      </c>
      <c r="K95" s="46" t="str">
        <f>CONCATENATE(OSTS!O98,"-01-01")</f>
        <v>1979-01-01</v>
      </c>
      <c r="L95" s="44"/>
      <c r="M95" s="43" t="s">
        <v>216</v>
      </c>
      <c r="N95" s="42">
        <f>OSTS!P98</f>
        <v>120</v>
      </c>
      <c r="O95" s="42"/>
      <c r="P95" s="42"/>
      <c r="Q95" s="42" t="str">
        <f>OSTS!T98</f>
        <v>45.7</v>
      </c>
      <c r="R95" s="43" t="s">
        <v>67</v>
      </c>
      <c r="S95" s="42"/>
      <c r="T95" s="43" t="s">
        <v>216</v>
      </c>
      <c r="U95" s="43" t="s">
        <v>216</v>
      </c>
      <c r="V95" s="42"/>
      <c r="W95" s="43"/>
      <c r="X95" s="43"/>
      <c r="Y95" s="42"/>
      <c r="Z95" s="43" t="str">
        <f>OSTS!AI98</f>
        <v xml:space="preserve">MNDA: Dent in waterline VD.  Broken +12' HZ.  Multiple dents in two conductors.  Previously reported.  CYU:  Level III.  </v>
      </c>
      <c r="AA95" s="43" t="str">
        <f>IF(OSTS!V98="L-1","HIGH",IF(OSTS!V98="L-2","MEDIUM",IF(OSTS!V98="L-3","LOW")))</f>
        <v>MEDIUM</v>
      </c>
      <c r="AB95" s="43" t="str">
        <f t="shared" si="4"/>
        <v>HIGH</v>
      </c>
      <c r="AC95" s="42"/>
      <c r="AD95" s="42"/>
      <c r="AE95" s="45">
        <f>OSTS!B98</f>
        <v>2015</v>
      </c>
      <c r="AG95" t="s">
        <v>34</v>
      </c>
      <c r="AH95" t="s">
        <v>322</v>
      </c>
    </row>
    <row r="96" spans="1:34" ht="15" customHeight="1" x14ac:dyDescent="0.25">
      <c r="A96" s="42" t="str">
        <f t="shared" si="3"/>
        <v>225291</v>
      </c>
      <c r="B96" s="42">
        <f>OSTS!E99</f>
        <v>22529</v>
      </c>
      <c r="C96" s="42">
        <f>OSTS!F99</f>
        <v>1</v>
      </c>
      <c r="D96" s="43" t="str">
        <f>OSTS!J99</f>
        <v>SS</v>
      </c>
      <c r="E96" s="43">
        <f>OSTS!K99</f>
        <v>233</v>
      </c>
      <c r="F96" s="43" t="str">
        <f>OSTS!L99</f>
        <v>B</v>
      </c>
      <c r="G96" s="43" t="str">
        <f>OSTS!S99</f>
        <v>8-P</v>
      </c>
      <c r="H96" s="43"/>
      <c r="I96" s="43"/>
      <c r="J96" s="43" t="str">
        <f>OSTS!H99</f>
        <v>G01528</v>
      </c>
      <c r="K96" s="46" t="str">
        <f>CONCATENATE(OSTS!O99,"-01-01")</f>
        <v>1981-01-01</v>
      </c>
      <c r="L96" s="44"/>
      <c r="M96" s="43" t="s">
        <v>216</v>
      </c>
      <c r="N96" s="42">
        <f>OSTS!P99</f>
        <v>128</v>
      </c>
      <c r="O96" s="42"/>
      <c r="P96" s="42"/>
      <c r="Q96" s="42">
        <f>OSTS!T99</f>
        <v>51</v>
      </c>
      <c r="R96" s="43" t="s">
        <v>67</v>
      </c>
      <c r="S96" s="42"/>
      <c r="T96" s="43" t="s">
        <v>216</v>
      </c>
      <c r="U96" s="43" t="s">
        <v>216</v>
      </c>
      <c r="V96" s="42"/>
      <c r="W96" s="43"/>
      <c r="X96" s="43"/>
      <c r="Y96" s="42"/>
      <c r="Z96" s="43">
        <f>OSTS!AI99</f>
        <v>0</v>
      </c>
      <c r="AA96" s="43" t="str">
        <f>IF(OSTS!V99="L-1","HIGH",IF(OSTS!V99="L-2","MEDIUM",IF(OSTS!V99="L-3","LOW")))</f>
        <v>MEDIUM</v>
      </c>
      <c r="AB96" s="43" t="str">
        <f t="shared" si="4"/>
        <v>HIGH</v>
      </c>
      <c r="AC96" s="42"/>
      <c r="AD96" s="42"/>
      <c r="AE96" s="45">
        <f>OSTS!B99</f>
        <v>2015</v>
      </c>
      <c r="AG96" t="s">
        <v>34</v>
      </c>
      <c r="AH96" t="s">
        <v>322</v>
      </c>
    </row>
    <row r="97" spans="1:34" ht="15" customHeight="1" x14ac:dyDescent="0.25">
      <c r="A97" s="42" t="str">
        <f t="shared" si="3"/>
        <v>224871</v>
      </c>
      <c r="B97" s="42">
        <f>OSTS!E100</f>
        <v>22487</v>
      </c>
      <c r="C97" s="42">
        <f>OSTS!F100</f>
        <v>1</v>
      </c>
      <c r="D97" s="43" t="str">
        <f>OSTS!J100</f>
        <v>SS</v>
      </c>
      <c r="E97" s="43">
        <f>OSTS!K100</f>
        <v>238</v>
      </c>
      <c r="F97" s="43" t="str">
        <f>OSTS!L100</f>
        <v>A</v>
      </c>
      <c r="G97" s="43" t="str">
        <f>OSTS!S100</f>
        <v>8-P</v>
      </c>
      <c r="H97" s="43"/>
      <c r="I97" s="43"/>
      <c r="J97" s="43" t="str">
        <f>OSTS!H100</f>
        <v>G03169</v>
      </c>
      <c r="K97" s="46" t="str">
        <f>CONCATENATE(OSTS!O100,"-01-01")</f>
        <v>1981-01-01</v>
      </c>
      <c r="L97" s="44"/>
      <c r="M97" s="43" t="s">
        <v>216</v>
      </c>
      <c r="N97" s="42">
        <f>OSTS!P100</f>
        <v>129</v>
      </c>
      <c r="O97" s="42"/>
      <c r="P97" s="42"/>
      <c r="Q97" s="42">
        <f>OSTS!T100</f>
        <v>54</v>
      </c>
      <c r="R97" s="43" t="s">
        <v>67</v>
      </c>
      <c r="S97" s="42"/>
      <c r="T97" s="43" t="s">
        <v>216</v>
      </c>
      <c r="U97" s="43" t="s">
        <v>216</v>
      </c>
      <c r="V97" s="42"/>
      <c r="W97" s="43"/>
      <c r="X97" s="43"/>
      <c r="Y97" s="42"/>
      <c r="Z97" s="43" t="str">
        <f>OSTS!AI100</f>
        <v>MNDA: Dent in +10' HD, dent in waterline VD.  Broken +12' HZ.  Multiple dents in two conductors, Previously Reported.</v>
      </c>
      <c r="AA97" s="43" t="str">
        <f>IF(OSTS!V100="L-1","HIGH",IF(OSTS!V100="L-2","MEDIUM",IF(OSTS!V100="L-3","LOW")))</f>
        <v>MEDIUM</v>
      </c>
      <c r="AB97" s="43" t="str">
        <f t="shared" si="4"/>
        <v>HIGH</v>
      </c>
      <c r="AC97" s="42"/>
      <c r="AD97" s="42"/>
      <c r="AE97" s="45">
        <f>OSTS!B100</f>
        <v>2015</v>
      </c>
      <c r="AG97" t="s">
        <v>34</v>
      </c>
      <c r="AH97" t="s">
        <v>322</v>
      </c>
    </row>
    <row r="98" spans="1:34" ht="15" customHeight="1" x14ac:dyDescent="0.25">
      <c r="A98" s="42" t="str">
        <f t="shared" si="3"/>
        <v>224872</v>
      </c>
      <c r="B98" s="42">
        <f>OSTS!E101</f>
        <v>22487</v>
      </c>
      <c r="C98" s="42">
        <f>OSTS!F101</f>
        <v>2</v>
      </c>
      <c r="D98" s="43" t="str">
        <f>OSTS!J101</f>
        <v>SS</v>
      </c>
      <c r="E98" s="43">
        <f>OSTS!K101</f>
        <v>238</v>
      </c>
      <c r="F98" s="43" t="str">
        <f>OSTS!L101</f>
        <v>B</v>
      </c>
      <c r="G98" s="43" t="str">
        <f>OSTS!S101</f>
        <v>8-P</v>
      </c>
      <c r="H98" s="43"/>
      <c r="I98" s="43"/>
      <c r="J98" s="43" t="str">
        <f>OSTS!H101</f>
        <v>G03169</v>
      </c>
      <c r="K98" s="46" t="str">
        <f>CONCATENATE(OSTS!O101,"-01-01")</f>
        <v>1982-01-01</v>
      </c>
      <c r="L98" s="44"/>
      <c r="M98" s="43" t="s">
        <v>216</v>
      </c>
      <c r="N98" s="42">
        <f>OSTS!P101</f>
        <v>129</v>
      </c>
      <c r="O98" s="42"/>
      <c r="P98" s="42"/>
      <c r="Q98" s="42" t="str">
        <f>OSTS!T101</f>
        <v>54.9</v>
      </c>
      <c r="R98" s="43" t="s">
        <v>67</v>
      </c>
      <c r="S98" s="42"/>
      <c r="T98" s="43" t="s">
        <v>216</v>
      </c>
      <c r="U98" s="43" t="s">
        <v>216</v>
      </c>
      <c r="V98" s="42"/>
      <c r="W98" s="43"/>
      <c r="X98" s="43"/>
      <c r="Y98" s="42"/>
      <c r="Z98" s="43">
        <f>OSTS!AI101</f>
        <v>0</v>
      </c>
      <c r="AA98" s="43" t="str">
        <f>IF(OSTS!V101="L-1","HIGH",IF(OSTS!V101="L-2","MEDIUM",IF(OSTS!V101="L-3","LOW")))</f>
        <v>MEDIUM</v>
      </c>
      <c r="AB98" s="43" t="str">
        <f t="shared" si="4"/>
        <v>HIGH</v>
      </c>
      <c r="AC98" s="42"/>
      <c r="AD98" s="42"/>
      <c r="AE98" s="45">
        <f>OSTS!B101</f>
        <v>2015</v>
      </c>
      <c r="AG98" t="s">
        <v>34</v>
      </c>
      <c r="AH98" t="s">
        <v>322</v>
      </c>
    </row>
    <row r="99" spans="1:34" ht="15" customHeight="1" x14ac:dyDescent="0.25">
      <c r="A99" s="42" t="str">
        <f t="shared" si="3"/>
        <v>239851</v>
      </c>
      <c r="B99" s="42">
        <f>OSTS!E102</f>
        <v>23985</v>
      </c>
      <c r="C99" s="42">
        <f>OSTS!F102</f>
        <v>1</v>
      </c>
      <c r="D99" s="43" t="str">
        <f>OSTS!J102</f>
        <v>SS</v>
      </c>
      <c r="E99" s="43">
        <f>OSTS!K102</f>
        <v>300</v>
      </c>
      <c r="F99" s="43" t="str">
        <f>OSTS!L102</f>
        <v>A</v>
      </c>
      <c r="G99" s="43" t="str">
        <f>OSTS!S102</f>
        <v>4-P</v>
      </c>
      <c r="H99" s="43"/>
      <c r="I99" s="43"/>
      <c r="J99" s="43" t="str">
        <f>OSTS!H102</f>
        <v>G07760</v>
      </c>
      <c r="K99" s="46" t="str">
        <f>CONCATENATE(OSTS!O102,"-01-01")</f>
        <v>1992-01-01</v>
      </c>
      <c r="L99" s="44"/>
      <c r="M99" s="43" t="s">
        <v>216</v>
      </c>
      <c r="N99" s="42">
        <f>OSTS!P102</f>
        <v>259</v>
      </c>
      <c r="O99" s="42"/>
      <c r="P99" s="42"/>
      <c r="Q99" s="42" t="str">
        <f>OSTS!T102</f>
        <v>53.1</v>
      </c>
      <c r="R99" s="43" t="s">
        <v>67</v>
      </c>
      <c r="S99" s="42"/>
      <c r="T99" s="43" t="s">
        <v>216</v>
      </c>
      <c r="U99" s="43" t="s">
        <v>216</v>
      </c>
      <c r="V99" s="42"/>
      <c r="W99" s="43"/>
      <c r="X99" s="43"/>
      <c r="Y99" s="42"/>
      <c r="Z99" s="43" t="str">
        <f>OSTS!AI102</f>
        <v>Risk based inspection interval review is in progress.  Request for extension of underwater inspection interval to be submitted to BSEE before year end 2015.</v>
      </c>
      <c r="AA99" s="43" t="str">
        <f>IF(OSTS!V102="L-1","HIGH",IF(OSTS!V102="L-2","MEDIUM",IF(OSTS!V102="L-3","LOW")))</f>
        <v>MEDIUM</v>
      </c>
      <c r="AB99" s="43" t="str">
        <f t="shared" si="4"/>
        <v>HIGH</v>
      </c>
      <c r="AC99" s="42"/>
      <c r="AD99" s="42"/>
      <c r="AE99" s="45">
        <f>OSTS!B102</f>
        <v>2015</v>
      </c>
      <c r="AG99" t="s">
        <v>34</v>
      </c>
      <c r="AH99" t="s">
        <v>322</v>
      </c>
    </row>
    <row r="100" spans="1:34" ht="15" customHeight="1" x14ac:dyDescent="0.25">
      <c r="A100" s="42" t="str">
        <f t="shared" si="3"/>
        <v>239841</v>
      </c>
      <c r="B100" s="42">
        <f>OSTS!E103</f>
        <v>23984</v>
      </c>
      <c r="C100" s="42">
        <f>OSTS!F103</f>
        <v>1</v>
      </c>
      <c r="D100" s="43" t="str">
        <f>OSTS!J103</f>
        <v>SS</v>
      </c>
      <c r="E100" s="43">
        <f>OSTS!K103</f>
        <v>300</v>
      </c>
      <c r="F100" s="43" t="str">
        <f>OSTS!L103</f>
        <v>B</v>
      </c>
      <c r="G100" s="43" t="str">
        <f>OSTS!S103</f>
        <v>4-P</v>
      </c>
      <c r="H100" s="43"/>
      <c r="I100" s="43"/>
      <c r="J100" s="43" t="str">
        <f>OSTS!H103</f>
        <v>G07760</v>
      </c>
      <c r="K100" s="46" t="str">
        <f>CONCATENATE(OSTS!O103,"-01-01")</f>
        <v>1992-01-01</v>
      </c>
      <c r="L100" s="44"/>
      <c r="M100" s="43" t="s">
        <v>216</v>
      </c>
      <c r="N100" s="42">
        <f>OSTS!P103</f>
        <v>260</v>
      </c>
      <c r="O100" s="42"/>
      <c r="P100" s="42"/>
      <c r="Q100" s="42" t="str">
        <f>OSTS!T103</f>
        <v>62.3</v>
      </c>
      <c r="R100" s="43" t="s">
        <v>67</v>
      </c>
      <c r="S100" s="42"/>
      <c r="T100" s="43" t="s">
        <v>216</v>
      </c>
      <c r="U100" s="43" t="s">
        <v>216</v>
      </c>
      <c r="V100" s="42"/>
      <c r="W100" s="43"/>
      <c r="X100" s="43"/>
      <c r="Y100" s="42"/>
      <c r="Z100" s="43" t="str">
        <f>OSTS!AI103</f>
        <v>Risk based inspection interval review is in progress.  Request for extension of underwater inspection interval to be submitted to BSEE before year end 2015.</v>
      </c>
      <c r="AA100" s="43" t="str">
        <f>IF(OSTS!V103="L-1","HIGH",IF(OSTS!V103="L-2","MEDIUM",IF(OSTS!V103="L-3","LOW")))</f>
        <v>MEDIUM</v>
      </c>
      <c r="AB100" s="43" t="str">
        <f t="shared" si="4"/>
        <v>HIGH</v>
      </c>
      <c r="AC100" s="42"/>
      <c r="AD100" s="42"/>
      <c r="AE100" s="45">
        <f>OSTS!B103</f>
        <v>2015</v>
      </c>
      <c r="AG100" t="s">
        <v>34</v>
      </c>
      <c r="AH100" t="s">
        <v>322</v>
      </c>
    </row>
    <row r="101" spans="1:34" ht="15" customHeight="1" x14ac:dyDescent="0.25">
      <c r="A101" s="42" t="str">
        <f t="shared" si="3"/>
        <v>260671</v>
      </c>
      <c r="B101" s="42">
        <f>OSTS!E104</f>
        <v>26067</v>
      </c>
      <c r="C101" s="42">
        <f>OSTS!F104</f>
        <v>1</v>
      </c>
      <c r="D101" s="43" t="str">
        <f>OSTS!J104</f>
        <v>SS</v>
      </c>
      <c r="E101" s="43">
        <f>OSTS!K104</f>
        <v>315</v>
      </c>
      <c r="F101" s="43" t="str">
        <f>OSTS!L104</f>
        <v>A</v>
      </c>
      <c r="G101" s="43" t="str">
        <f>OSTS!S104</f>
        <v>TRI</v>
      </c>
      <c r="H101" s="43"/>
      <c r="I101" s="43"/>
      <c r="J101" s="43" t="str">
        <f>OSTS!H104</f>
        <v>G09631</v>
      </c>
      <c r="K101" s="46" t="str">
        <f>CONCATENATE(OSTS!O104,"-01-01")</f>
        <v>1994-01-01</v>
      </c>
      <c r="L101" s="44"/>
      <c r="M101" s="43" t="s">
        <v>216</v>
      </c>
      <c r="N101" s="42">
        <f>OSTS!P104</f>
        <v>285</v>
      </c>
      <c r="O101" s="42"/>
      <c r="P101" s="42"/>
      <c r="Q101" s="42" t="str">
        <f>OSTS!T104</f>
        <v>62.1</v>
      </c>
      <c r="R101" s="43" t="s">
        <v>67</v>
      </c>
      <c r="S101" s="42"/>
      <c r="T101" s="43" t="s">
        <v>216</v>
      </c>
      <c r="U101" s="43" t="s">
        <v>216</v>
      </c>
      <c r="V101" s="42"/>
      <c r="W101" s="43"/>
      <c r="X101" s="43"/>
      <c r="Y101" s="42"/>
      <c r="Z101" s="43">
        <f>OSTS!AI104</f>
        <v>0</v>
      </c>
      <c r="AA101" s="43" t="str">
        <f>IF(OSTS!V104="L-1","HIGH",IF(OSTS!V104="L-2","MEDIUM",IF(OSTS!V104="L-3","LOW")))</f>
        <v>MEDIUM</v>
      </c>
      <c r="AB101" s="43" t="str">
        <f t="shared" si="4"/>
        <v>HIGH</v>
      </c>
      <c r="AC101" s="42"/>
      <c r="AD101" s="42"/>
      <c r="AE101" s="45">
        <f>OSTS!B104</f>
        <v>2015</v>
      </c>
      <c r="AG101" t="s">
        <v>34</v>
      </c>
      <c r="AH101" t="s">
        <v>322</v>
      </c>
    </row>
    <row r="102" spans="1:34" ht="15" customHeight="1" x14ac:dyDescent="0.25">
      <c r="A102" s="42" t="str">
        <f t="shared" si="3"/>
        <v>330281</v>
      </c>
      <c r="B102" s="42">
        <f>OSTS!E105</f>
        <v>33028</v>
      </c>
      <c r="C102" s="42">
        <f>OSTS!F105</f>
        <v>1</v>
      </c>
      <c r="D102" s="43" t="str">
        <f>OSTS!J105</f>
        <v>SS</v>
      </c>
      <c r="E102" s="43">
        <f>OSTS!K105</f>
        <v>349</v>
      </c>
      <c r="F102" s="43" t="str">
        <f>OSTS!L105</f>
        <v>A</v>
      </c>
      <c r="G102" s="43" t="str">
        <f>OSTS!S105</f>
        <v>8-P</v>
      </c>
      <c r="H102" s="43"/>
      <c r="I102" s="43"/>
      <c r="J102" s="43" t="str">
        <f>OSTS!H105</f>
        <v>G12008</v>
      </c>
      <c r="K102" s="46" t="str">
        <f>CONCATENATE(OSTS!O105,"-01-01")</f>
        <v>1996-01-01</v>
      </c>
      <c r="L102" s="44"/>
      <c r="M102" s="43" t="s">
        <v>216</v>
      </c>
      <c r="N102" s="42">
        <f>OSTS!P105</f>
        <v>375</v>
      </c>
      <c r="O102" s="42"/>
      <c r="P102" s="42"/>
      <c r="Q102" s="42" t="str">
        <f>OSTS!T105</f>
        <v>49.11</v>
      </c>
      <c r="R102" s="43" t="s">
        <v>67</v>
      </c>
      <c r="S102" s="42"/>
      <c r="T102" s="43" t="s">
        <v>216</v>
      </c>
      <c r="U102" s="43" t="s">
        <v>216</v>
      </c>
      <c r="V102" s="42"/>
      <c r="W102" s="43"/>
      <c r="X102" s="43"/>
      <c r="Y102" s="42"/>
      <c r="Z102" s="43" t="str">
        <f>OSTS!AI105</f>
        <v>Risk based inspection interval review is in progress.  Request for extension of underwater inspection interval to be submitted to BSEE before year end 2015.</v>
      </c>
      <c r="AA102" s="43" t="str">
        <f>IF(OSTS!V105="L-1","HIGH",IF(OSTS!V105="L-2","MEDIUM",IF(OSTS!V105="L-3","LOW")))</f>
        <v>MEDIUM</v>
      </c>
      <c r="AB102" s="43" t="str">
        <f t="shared" si="4"/>
        <v>HIGH</v>
      </c>
      <c r="AC102" s="42"/>
      <c r="AD102" s="42"/>
      <c r="AE102" s="45">
        <f>OSTS!B105</f>
        <v>2015</v>
      </c>
      <c r="AG102" t="s">
        <v>34</v>
      </c>
      <c r="AH102" t="s">
        <v>322</v>
      </c>
    </row>
    <row r="103" spans="1:34" ht="15" customHeight="1" x14ac:dyDescent="0.25">
      <c r="A103" s="42" t="str">
        <f t="shared" si="3"/>
        <v>242371</v>
      </c>
      <c r="B103" s="42">
        <f>OSTS!E106</f>
        <v>24237</v>
      </c>
      <c r="C103" s="42">
        <f>OSTS!F106</f>
        <v>1</v>
      </c>
      <c r="D103" s="43" t="str">
        <f>OSTS!J106</f>
        <v>ST</v>
      </c>
      <c r="E103" s="43">
        <f>OSTS!K106</f>
        <v>229</v>
      </c>
      <c r="F103" s="43" t="str">
        <f>OSTS!L106</f>
        <v>A</v>
      </c>
      <c r="G103" s="43" t="str">
        <f>OSTS!S106</f>
        <v>TRI</v>
      </c>
      <c r="H103" s="43"/>
      <c r="I103" s="43"/>
      <c r="J103" s="43" t="str">
        <f>OSTS!H106</f>
        <v>G13938</v>
      </c>
      <c r="K103" s="46" t="str">
        <f>CONCATENATE(OSTS!O106,"-01-01")</f>
        <v>1996-01-01</v>
      </c>
      <c r="L103" s="44"/>
      <c r="M103" s="43" t="s">
        <v>216</v>
      </c>
      <c r="N103" s="42">
        <f>OSTS!P106</f>
        <v>228</v>
      </c>
      <c r="O103" s="42"/>
      <c r="P103" s="42"/>
      <c r="Q103" s="42" t="str">
        <f>OSTS!T106</f>
        <v>55.8</v>
      </c>
      <c r="R103" s="43" t="s">
        <v>67</v>
      </c>
      <c r="S103" s="42"/>
      <c r="T103" s="43" t="s">
        <v>216</v>
      </c>
      <c r="U103" s="43" t="s">
        <v>216</v>
      </c>
      <c r="V103" s="42"/>
      <c r="W103" s="43"/>
      <c r="X103" s="43"/>
      <c r="Y103" s="42"/>
      <c r="Z103" s="43">
        <f>OSTS!AI106</f>
        <v>0</v>
      </c>
      <c r="AA103" s="43" t="str">
        <f>IF(OSTS!V106="L-1","HIGH",IF(OSTS!V106="L-2","MEDIUM",IF(OSTS!V106="L-3","LOW")))</f>
        <v>MEDIUM</v>
      </c>
      <c r="AB103" s="43" t="str">
        <f t="shared" si="4"/>
        <v>HIGH</v>
      </c>
      <c r="AC103" s="42"/>
      <c r="AD103" s="42"/>
      <c r="AE103" s="45">
        <f>OSTS!B106</f>
        <v>2015</v>
      </c>
      <c r="AG103" t="s">
        <v>34</v>
      </c>
      <c r="AH103" t="s">
        <v>322</v>
      </c>
    </row>
    <row r="104" spans="1:34" ht="15" customHeight="1" x14ac:dyDescent="0.25">
      <c r="A104" s="42" t="str">
        <f t="shared" si="3"/>
        <v>12791</v>
      </c>
      <c r="B104" s="42">
        <f>OSTS!E107</f>
        <v>1279</v>
      </c>
      <c r="C104" s="42">
        <f>OSTS!F107</f>
        <v>1</v>
      </c>
      <c r="D104" s="43" t="str">
        <f>OSTS!J107</f>
        <v>ST</v>
      </c>
      <c r="E104" s="43">
        <f>OSTS!K107</f>
        <v>316</v>
      </c>
      <c r="F104" s="43" t="str">
        <f>OSTS!L107</f>
        <v>A</v>
      </c>
      <c r="G104" s="43" t="str">
        <f>OSTS!S107</f>
        <v>4-P</v>
      </c>
      <c r="H104" s="43"/>
      <c r="I104" s="43"/>
      <c r="J104" s="43" t="str">
        <f>OSTS!H107</f>
        <v>G22762</v>
      </c>
      <c r="K104" s="46" t="str">
        <f>CONCATENATE(OSTS!O107,"-01-01")</f>
        <v>2003-01-01</v>
      </c>
      <c r="L104" s="44"/>
      <c r="M104" s="43" t="s">
        <v>216</v>
      </c>
      <c r="N104" s="42">
        <f>OSTS!P107</f>
        <v>447</v>
      </c>
      <c r="O104" s="42"/>
      <c r="P104" s="42"/>
      <c r="Q104" s="42" t="str">
        <f>OSTS!T107</f>
        <v>61.5</v>
      </c>
      <c r="R104" s="43" t="s">
        <v>67</v>
      </c>
      <c r="S104" s="42"/>
      <c r="T104" s="43" t="s">
        <v>216</v>
      </c>
      <c r="U104" s="43" t="s">
        <v>216</v>
      </c>
      <c r="V104" s="42"/>
      <c r="W104" s="43"/>
      <c r="X104" s="43"/>
      <c r="Y104" s="42"/>
      <c r="Z104" s="43">
        <f>OSTS!AI107</f>
        <v>0</v>
      </c>
      <c r="AA104" s="43" t="str">
        <f>IF(OSTS!V107="L-1","HIGH",IF(OSTS!V107="L-2","MEDIUM",IF(OSTS!V107="L-3","LOW")))</f>
        <v>HIGH</v>
      </c>
      <c r="AB104" s="43" t="str">
        <f t="shared" si="4"/>
        <v>HIGH</v>
      </c>
      <c r="AC104" s="42"/>
      <c r="AD104" s="42"/>
      <c r="AE104" s="45">
        <f>OSTS!B107</f>
        <v>2015</v>
      </c>
      <c r="AG104" t="s">
        <v>34</v>
      </c>
      <c r="AH104" t="s">
        <v>322</v>
      </c>
    </row>
    <row r="105" spans="1:34" ht="15" customHeight="1" x14ac:dyDescent="0.25">
      <c r="A105" s="42" t="str">
        <f t="shared" si="3"/>
        <v>4071</v>
      </c>
      <c r="B105" s="42">
        <f>OSTS!E108</f>
        <v>407</v>
      </c>
      <c r="C105" s="42">
        <f>OSTS!F108</f>
        <v>1</v>
      </c>
      <c r="D105" s="43" t="str">
        <f>OSTS!J108</f>
        <v>VK</v>
      </c>
      <c r="E105" s="43">
        <f>OSTS!K108</f>
        <v>734</v>
      </c>
      <c r="F105" s="43" t="str">
        <f>OSTS!L108</f>
        <v>A</v>
      </c>
      <c r="G105" s="43" t="str">
        <f>OSTS!S108</f>
        <v>TRI</v>
      </c>
      <c r="H105" s="43"/>
      <c r="I105" s="43"/>
      <c r="J105" s="43" t="str">
        <f>OSTS!H108</f>
        <v>G13672</v>
      </c>
      <c r="K105" s="46" t="str">
        <f>CONCATENATE(OSTS!O108,"-01-01")</f>
        <v>1999-01-01</v>
      </c>
      <c r="L105" s="44"/>
      <c r="M105" s="43" t="s">
        <v>216</v>
      </c>
      <c r="N105" s="42">
        <f>OSTS!P108</f>
        <v>322</v>
      </c>
      <c r="O105" s="42"/>
      <c r="P105" s="42"/>
      <c r="Q105" s="42">
        <f>OSTS!T108</f>
        <v>56</v>
      </c>
      <c r="R105" s="43" t="s">
        <v>67</v>
      </c>
      <c r="S105" s="42"/>
      <c r="T105" s="43" t="s">
        <v>216</v>
      </c>
      <c r="U105" s="43" t="s">
        <v>216</v>
      </c>
      <c r="V105" s="42"/>
      <c r="W105" s="43"/>
      <c r="X105" s="43"/>
      <c r="Y105" s="42"/>
      <c r="Z105" s="43" t="str">
        <f>OSTS!AI108</f>
        <v>Level III scheduled for Oct/Nov 2015</v>
      </c>
      <c r="AA105" s="43" t="str">
        <f>IF(OSTS!V108="L-1","HIGH",IF(OSTS!V108="L-2","MEDIUM",IF(OSTS!V108="L-3","LOW")))</f>
        <v>MEDIUM</v>
      </c>
      <c r="AB105" s="43" t="str">
        <f t="shared" si="4"/>
        <v>HIGH</v>
      </c>
      <c r="AC105" s="42"/>
      <c r="AD105" s="42"/>
      <c r="AE105" s="45">
        <f>OSTS!B108</f>
        <v>2015</v>
      </c>
      <c r="AG105" t="s">
        <v>34</v>
      </c>
      <c r="AH105" t="s">
        <v>322</v>
      </c>
    </row>
    <row r="106" spans="1:34" ht="15" customHeight="1" x14ac:dyDescent="0.25">
      <c r="A106" s="42" t="str">
        <f t="shared" si="3"/>
        <v>240321</v>
      </c>
      <c r="B106" s="42">
        <f>OSTS!E109</f>
        <v>24032</v>
      </c>
      <c r="C106" s="42">
        <f>OSTS!F109</f>
        <v>1</v>
      </c>
      <c r="D106" s="43" t="str">
        <f>OSTS!J109</f>
        <v>VR</v>
      </c>
      <c r="E106" s="43">
        <f>OSTS!K109</f>
        <v>225</v>
      </c>
      <c r="F106" s="43" t="str">
        <f>OSTS!L109</f>
        <v>B</v>
      </c>
      <c r="G106" s="43" t="str">
        <f>OSTS!S109</f>
        <v>4-P</v>
      </c>
      <c r="H106" s="43"/>
      <c r="I106" s="43"/>
      <c r="J106" s="43" t="str">
        <f>OSTS!H109</f>
        <v>G01143</v>
      </c>
      <c r="K106" s="46" t="str">
        <f>CONCATENATE(OSTS!O109,"-01-01")</f>
        <v>1992-01-01</v>
      </c>
      <c r="L106" s="44"/>
      <c r="M106" s="43" t="s">
        <v>216</v>
      </c>
      <c r="N106" s="42">
        <f>OSTS!P109</f>
        <v>119</v>
      </c>
      <c r="O106" s="42"/>
      <c r="P106" s="42"/>
      <c r="Q106" s="42" t="str">
        <f>OSTS!T109</f>
        <v>59.8</v>
      </c>
      <c r="R106" s="43" t="s">
        <v>67</v>
      </c>
      <c r="S106" s="42"/>
      <c r="T106" s="43" t="s">
        <v>216</v>
      </c>
      <c r="U106" s="43" t="s">
        <v>216</v>
      </c>
      <c r="V106" s="42"/>
      <c r="W106" s="43"/>
      <c r="X106" s="43"/>
      <c r="Y106" s="42"/>
      <c r="Z106" s="43" t="str">
        <f>OSTS!AI109</f>
        <v>Risk based inspection interval review is in progress.  Request for extension of underwater inspection interval to be submitted to BSEE before year end 2015.</v>
      </c>
      <c r="AA106" s="43" t="str">
        <f>IF(OSTS!V109="L-1","HIGH",IF(OSTS!V109="L-2","MEDIUM",IF(OSTS!V109="L-3","LOW")))</f>
        <v>MEDIUM</v>
      </c>
      <c r="AB106" s="43" t="str">
        <f t="shared" si="4"/>
        <v>HIGH</v>
      </c>
      <c r="AC106" s="42"/>
      <c r="AD106" s="42"/>
      <c r="AE106" s="45">
        <f>OSTS!B109</f>
        <v>2015</v>
      </c>
      <c r="AG106" t="s">
        <v>34</v>
      </c>
      <c r="AH106" t="s">
        <v>322</v>
      </c>
    </row>
    <row r="107" spans="1:34" ht="15" customHeight="1" x14ac:dyDescent="0.25">
      <c r="A107" s="42" t="str">
        <f t="shared" si="3"/>
        <v>224651</v>
      </c>
      <c r="B107" s="42">
        <f>OSTS!E110</f>
        <v>22465</v>
      </c>
      <c r="C107" s="42">
        <f>OSTS!F110</f>
        <v>1</v>
      </c>
      <c r="D107" s="43" t="str">
        <f>OSTS!J110</f>
        <v>VR</v>
      </c>
      <c r="E107" s="43">
        <f>OSTS!K110</f>
        <v>226</v>
      </c>
      <c r="F107" s="43" t="str">
        <f>OSTS!L110</f>
        <v>A</v>
      </c>
      <c r="G107" s="43" t="str">
        <f>OSTS!S110</f>
        <v>8-P</v>
      </c>
      <c r="H107" s="43"/>
      <c r="I107" s="43"/>
      <c r="J107" s="43" t="str">
        <f>OSTS!H110</f>
        <v>G01144</v>
      </c>
      <c r="K107" s="46" t="str">
        <f>CONCATENATE(OSTS!O110,"-01-01")</f>
        <v>1981-01-01</v>
      </c>
      <c r="L107" s="44"/>
      <c r="M107" s="43" t="s">
        <v>216</v>
      </c>
      <c r="N107" s="42">
        <f>OSTS!P110</f>
        <v>122</v>
      </c>
      <c r="O107" s="42"/>
      <c r="P107" s="42"/>
      <c r="Q107" s="42" t="str">
        <f>OSTS!T110</f>
        <v>51.1</v>
      </c>
      <c r="R107" s="43" t="s">
        <v>67</v>
      </c>
      <c r="S107" s="42"/>
      <c r="T107" s="43" t="s">
        <v>216</v>
      </c>
      <c r="U107" s="43" t="s">
        <v>216</v>
      </c>
      <c r="V107" s="42"/>
      <c r="W107" s="43"/>
      <c r="X107" s="43"/>
      <c r="Y107" s="42"/>
      <c r="Z107" s="43">
        <f>OSTS!AI110</f>
        <v>0</v>
      </c>
      <c r="AA107" s="43" t="str">
        <f>IF(OSTS!V110="L-1","HIGH",IF(OSTS!V110="L-2","MEDIUM",IF(OSTS!V110="L-3","LOW")))</f>
        <v>MEDIUM</v>
      </c>
      <c r="AB107" s="43" t="str">
        <f t="shared" si="4"/>
        <v>HIGH</v>
      </c>
      <c r="AC107" s="42"/>
      <c r="AD107" s="42"/>
      <c r="AE107" s="45">
        <f>OSTS!B110</f>
        <v>2015</v>
      </c>
      <c r="AG107" t="s">
        <v>34</v>
      </c>
      <c r="AH107" t="s">
        <v>322</v>
      </c>
    </row>
    <row r="108" spans="1:34" ht="15" customHeight="1" x14ac:dyDescent="0.25">
      <c r="A108" s="42" t="str">
        <f t="shared" si="3"/>
        <v>320301</v>
      </c>
      <c r="B108" s="42">
        <f>OSTS!E111</f>
        <v>32030</v>
      </c>
      <c r="C108" s="42">
        <f>OSTS!F111</f>
        <v>1</v>
      </c>
      <c r="D108" s="43" t="str">
        <f>OSTS!J111</f>
        <v>VR</v>
      </c>
      <c r="E108" s="43">
        <f>OSTS!K111</f>
        <v>279</v>
      </c>
      <c r="F108" s="43" t="str">
        <f>OSTS!L111</f>
        <v>A</v>
      </c>
      <c r="G108" s="43" t="str">
        <f>OSTS!S111</f>
        <v>4-P</v>
      </c>
      <c r="H108" s="43"/>
      <c r="I108" s="43"/>
      <c r="J108" s="43" t="str">
        <f>OSTS!H111</f>
        <v>G11881</v>
      </c>
      <c r="K108" s="46" t="str">
        <f>CONCATENATE(OSTS!O111,"-01-01")</f>
        <v>1996-01-01</v>
      </c>
      <c r="L108" s="44"/>
      <c r="M108" s="43" t="s">
        <v>216</v>
      </c>
      <c r="N108" s="42">
        <f>OSTS!P111</f>
        <v>180</v>
      </c>
      <c r="O108" s="42"/>
      <c r="P108" s="42"/>
      <c r="Q108" s="42" t="str">
        <f>OSTS!T111</f>
        <v>60.5</v>
      </c>
      <c r="R108" s="43" t="s">
        <v>67</v>
      </c>
      <c r="S108" s="42"/>
      <c r="T108" s="43" t="s">
        <v>216</v>
      </c>
      <c r="U108" s="43" t="s">
        <v>216</v>
      </c>
      <c r="V108" s="42"/>
      <c r="W108" s="43"/>
      <c r="X108" s="43"/>
      <c r="Y108" s="42"/>
      <c r="Z108" s="43">
        <f>OSTS!AI111</f>
        <v>0</v>
      </c>
      <c r="AA108" s="43" t="str">
        <f>IF(OSTS!V111="L-1","HIGH",IF(OSTS!V111="L-2","MEDIUM",IF(OSTS!V111="L-3","LOW")))</f>
        <v>MEDIUM</v>
      </c>
      <c r="AB108" s="43" t="str">
        <f t="shared" si="4"/>
        <v>HIGH</v>
      </c>
      <c r="AC108" s="42"/>
      <c r="AD108" s="42"/>
      <c r="AE108" s="45">
        <f>OSTS!B111</f>
        <v>2015</v>
      </c>
      <c r="AG108" t="s">
        <v>34</v>
      </c>
      <c r="AH108" t="s">
        <v>322</v>
      </c>
    </row>
    <row r="109" spans="1:34" ht="15" customHeight="1" x14ac:dyDescent="0.25">
      <c r="A109" s="42" t="str">
        <f t="shared" si="3"/>
        <v>21231</v>
      </c>
      <c r="B109" s="42">
        <f>OSTS!E112</f>
        <v>2123</v>
      </c>
      <c r="C109" s="42">
        <f>OSTS!F112</f>
        <v>1</v>
      </c>
      <c r="D109" s="43" t="str">
        <f>OSTS!J112</f>
        <v>WC</v>
      </c>
      <c r="E109" s="43">
        <f>OSTS!K112</f>
        <v>149</v>
      </c>
      <c r="F109" s="43">
        <f>OSTS!L112</f>
        <v>8</v>
      </c>
      <c r="G109" s="43" t="str">
        <f>OSTS!S112</f>
        <v>CAS</v>
      </c>
      <c r="H109" s="43"/>
      <c r="I109" s="43"/>
      <c r="J109" s="43">
        <f>OSTS!H112</f>
        <v>253</v>
      </c>
      <c r="K109" s="46" t="str">
        <f>CONCATENATE(OSTS!O112,"-01-01")</f>
        <v>2008-01-01</v>
      </c>
      <c r="L109" s="44"/>
      <c r="M109" s="43" t="s">
        <v>216</v>
      </c>
      <c r="N109" s="42">
        <f>OSTS!P112</f>
        <v>39</v>
      </c>
      <c r="O109" s="42"/>
      <c r="P109" s="42"/>
      <c r="Q109" s="42" t="str">
        <f>OSTS!T112</f>
        <v>53.1</v>
      </c>
      <c r="R109" s="43" t="s">
        <v>67</v>
      </c>
      <c r="S109" s="42"/>
      <c r="T109" s="43" t="s">
        <v>216</v>
      </c>
      <c r="U109" s="43" t="s">
        <v>216</v>
      </c>
      <c r="V109" s="42"/>
      <c r="W109" s="43"/>
      <c r="X109" s="43"/>
      <c r="Y109" s="42"/>
      <c r="Z109" s="43">
        <f>OSTS!AI112</f>
        <v>0</v>
      </c>
      <c r="AA109" s="43" t="str">
        <f>IF(OSTS!V112="L-1","HIGH",IF(OSTS!V112="L-2","MEDIUM",IF(OSTS!V112="L-3","LOW")))</f>
        <v>LOW</v>
      </c>
      <c r="AB109" s="43" t="str">
        <f t="shared" si="4"/>
        <v>HIGH</v>
      </c>
      <c r="AC109" s="42"/>
      <c r="AD109" s="42"/>
      <c r="AE109" s="45">
        <f>OSTS!B112</f>
        <v>2015</v>
      </c>
      <c r="AG109" t="s">
        <v>34</v>
      </c>
      <c r="AH109" t="s">
        <v>322</v>
      </c>
    </row>
    <row r="110" spans="1:34" ht="15" customHeight="1" x14ac:dyDescent="0.25">
      <c r="A110" s="42" t="str">
        <f t="shared" si="3"/>
        <v>212741</v>
      </c>
      <c r="B110" s="42">
        <f>OSTS!E113</f>
        <v>21274</v>
      </c>
      <c r="C110" s="42">
        <f>OSTS!F113</f>
        <v>1</v>
      </c>
      <c r="D110" s="43" t="str">
        <f>OSTS!J113</f>
        <v>WC</v>
      </c>
      <c r="E110" s="43">
        <f>OSTS!K113</f>
        <v>172</v>
      </c>
      <c r="F110" s="43" t="str">
        <f>OSTS!L113</f>
        <v>CC</v>
      </c>
      <c r="G110" s="43" t="str">
        <f>OSTS!S113</f>
        <v>4-P WG</v>
      </c>
      <c r="H110" s="43"/>
      <c r="I110" s="43"/>
      <c r="J110" s="43" t="str">
        <f>OSTS!H113</f>
        <v>G01998</v>
      </c>
      <c r="K110" s="46" t="str">
        <f>CONCATENATE(OSTS!O113,"-01-01")</f>
        <v>1972-01-01</v>
      </c>
      <c r="L110" s="44"/>
      <c r="M110" s="43" t="s">
        <v>216</v>
      </c>
      <c r="N110" s="42">
        <f>OSTS!P113</f>
        <v>50</v>
      </c>
      <c r="O110" s="42"/>
      <c r="P110" s="42"/>
      <c r="Q110" s="42" t="str">
        <f>OSTS!T113</f>
        <v>49.9</v>
      </c>
      <c r="R110" s="43" t="s">
        <v>67</v>
      </c>
      <c r="S110" s="42"/>
      <c r="T110" s="43" t="s">
        <v>216</v>
      </c>
      <c r="U110" s="43" t="s">
        <v>216</v>
      </c>
      <c r="V110" s="42"/>
      <c r="W110" s="43"/>
      <c r="X110" s="43"/>
      <c r="Y110" s="42"/>
      <c r="Z110" s="43" t="str">
        <f>OSTS!AI113</f>
        <v xml:space="preserve">MNDA: Dent in +6' HZ. Previously reported.  </v>
      </c>
      <c r="AA110" s="43" t="str">
        <f>IF(OSTS!V113="L-1","HIGH",IF(OSTS!V113="L-2","MEDIUM",IF(OSTS!V113="L-3","LOW")))</f>
        <v>LOW</v>
      </c>
      <c r="AB110" s="43" t="str">
        <f t="shared" si="4"/>
        <v>HIGH</v>
      </c>
      <c r="AC110" s="42"/>
      <c r="AD110" s="42"/>
      <c r="AE110" s="45">
        <f>OSTS!B113</f>
        <v>2015</v>
      </c>
      <c r="AG110" t="s">
        <v>34</v>
      </c>
      <c r="AH110" t="s">
        <v>322</v>
      </c>
    </row>
    <row r="111" spans="1:34" ht="15" customHeight="1" x14ac:dyDescent="0.25">
      <c r="A111" s="42" t="str">
        <f t="shared" si="3"/>
        <v>201291</v>
      </c>
      <c r="B111" s="42">
        <f>OSTS!E114</f>
        <v>20129</v>
      </c>
      <c r="C111" s="42">
        <f>OSTS!F114</f>
        <v>1</v>
      </c>
      <c r="D111" s="43" t="str">
        <f>OSTS!J114</f>
        <v>WC</v>
      </c>
      <c r="E111" s="43">
        <f>OSTS!K114</f>
        <v>173</v>
      </c>
      <c r="F111" s="43" t="str">
        <f>OSTS!L114</f>
        <v>C</v>
      </c>
      <c r="G111" s="43" t="str">
        <f>OSTS!S114</f>
        <v>4-P</v>
      </c>
      <c r="H111" s="43"/>
      <c r="I111" s="43"/>
      <c r="J111" s="43">
        <f>OSTS!H114</f>
        <v>759</v>
      </c>
      <c r="K111" s="46" t="str">
        <f>CONCATENATE(OSTS!O114,"-01-01")</f>
        <v>1967-01-01</v>
      </c>
      <c r="L111" s="44"/>
      <c r="M111" s="43" t="s">
        <v>216</v>
      </c>
      <c r="N111" s="42">
        <f>OSTS!P114</f>
        <v>48</v>
      </c>
      <c r="O111" s="42"/>
      <c r="P111" s="42"/>
      <c r="Q111" s="42" t="str">
        <f>OSTS!T114</f>
        <v>53.3</v>
      </c>
      <c r="R111" s="43" t="s">
        <v>67</v>
      </c>
      <c r="S111" s="42"/>
      <c r="T111" s="43" t="s">
        <v>216</v>
      </c>
      <c r="U111" s="43" t="s">
        <v>216</v>
      </c>
      <c r="V111" s="42"/>
      <c r="W111" s="43"/>
      <c r="X111" s="43"/>
      <c r="Y111" s="42"/>
      <c r="Z111" s="43" t="str">
        <f>OSTS!AI114</f>
        <v>MNDA: Dents in +10' HZ's and Leg B2,+10'.  MNDU:  Fretting corrosion on -21' HD.  Previously Reported.</v>
      </c>
      <c r="AA111" s="43" t="str">
        <f>IF(OSTS!V114="L-1","HIGH",IF(OSTS!V114="L-2","MEDIUM",IF(OSTS!V114="L-3","LOW")))</f>
        <v>MEDIUM</v>
      </c>
      <c r="AB111" s="43" t="str">
        <f t="shared" si="4"/>
        <v>HIGH</v>
      </c>
      <c r="AC111" s="42"/>
      <c r="AD111" s="42"/>
      <c r="AE111" s="45">
        <f>OSTS!B114</f>
        <v>2015</v>
      </c>
      <c r="AG111" t="s">
        <v>34</v>
      </c>
      <c r="AH111" t="s">
        <v>322</v>
      </c>
    </row>
    <row r="112" spans="1:34" ht="15" customHeight="1" x14ac:dyDescent="0.25">
      <c r="A112" s="42" t="str">
        <f t="shared" si="3"/>
        <v>201292</v>
      </c>
      <c r="B112" s="42">
        <f>OSTS!E115</f>
        <v>20129</v>
      </c>
      <c r="C112" s="42">
        <f>OSTS!F115</f>
        <v>2</v>
      </c>
      <c r="D112" s="43" t="str">
        <f>OSTS!J115</f>
        <v>WC</v>
      </c>
      <c r="E112" s="43">
        <f>OSTS!K115</f>
        <v>173</v>
      </c>
      <c r="F112" s="43" t="str">
        <f>OSTS!L115</f>
        <v>F</v>
      </c>
      <c r="G112" s="43" t="str">
        <f>OSTS!S115</f>
        <v>4-P</v>
      </c>
      <c r="H112" s="43"/>
      <c r="I112" s="43"/>
      <c r="J112" s="43">
        <f>OSTS!H115</f>
        <v>759</v>
      </c>
      <c r="K112" s="46" t="str">
        <f>CONCATENATE(OSTS!O115,"-01-01")</f>
        <v>1976-01-01</v>
      </c>
      <c r="L112" s="44"/>
      <c r="M112" s="43" t="s">
        <v>216</v>
      </c>
      <c r="N112" s="42">
        <f>OSTS!P115</f>
        <v>48</v>
      </c>
      <c r="O112" s="42"/>
      <c r="P112" s="42"/>
      <c r="Q112" s="42" t="str">
        <f>OSTS!T115</f>
        <v>60.1</v>
      </c>
      <c r="R112" s="43" t="s">
        <v>67</v>
      </c>
      <c r="S112" s="42"/>
      <c r="T112" s="43" t="s">
        <v>216</v>
      </c>
      <c r="U112" s="43" t="s">
        <v>216</v>
      </c>
      <c r="V112" s="42"/>
      <c r="W112" s="43"/>
      <c r="X112" s="43"/>
      <c r="Y112" s="42"/>
      <c r="Z112" s="43" t="str">
        <f>OSTS!AI115</f>
        <v>Risk based inspection interval review is in progress.  Request for extension of underwater inspection interval to be submitted to BSEE before year end 2015.</v>
      </c>
      <c r="AA112" s="43" t="str">
        <f>IF(OSTS!V115="L-1","HIGH",IF(OSTS!V115="L-2","MEDIUM",IF(OSTS!V115="L-3","LOW")))</f>
        <v>MEDIUM</v>
      </c>
      <c r="AB112" s="43" t="str">
        <f t="shared" si="4"/>
        <v>HIGH</v>
      </c>
      <c r="AC112" s="42"/>
      <c r="AD112" s="42"/>
      <c r="AE112" s="45">
        <f>OSTS!B115</f>
        <v>2015</v>
      </c>
      <c r="AG112" t="s">
        <v>34</v>
      </c>
      <c r="AH112" t="s">
        <v>322</v>
      </c>
    </row>
    <row r="113" spans="1:34" ht="15" customHeight="1" x14ac:dyDescent="0.25">
      <c r="A113" s="42" t="str">
        <f t="shared" si="3"/>
        <v>201293</v>
      </c>
      <c r="B113" s="42">
        <f>OSTS!E116</f>
        <v>20129</v>
      </c>
      <c r="C113" s="42">
        <f>OSTS!F116</f>
        <v>3</v>
      </c>
      <c r="D113" s="43" t="str">
        <f>OSTS!J116</f>
        <v>WC</v>
      </c>
      <c r="E113" s="43">
        <f>OSTS!K116</f>
        <v>173</v>
      </c>
      <c r="F113" s="43" t="str">
        <f>OSTS!L116</f>
        <v>FA</v>
      </c>
      <c r="G113" s="43" t="str">
        <f>OSTS!S116</f>
        <v>CAS</v>
      </c>
      <c r="H113" s="43"/>
      <c r="I113" s="43"/>
      <c r="J113" s="43">
        <f>OSTS!H116</f>
        <v>759</v>
      </c>
      <c r="K113" s="46" t="str">
        <f>CONCATENATE(OSTS!O116,"-01-01")</f>
        <v>2001-01-01</v>
      </c>
      <c r="L113" s="44"/>
      <c r="M113" s="43" t="s">
        <v>216</v>
      </c>
      <c r="N113" s="42">
        <f>OSTS!P116</f>
        <v>48</v>
      </c>
      <c r="O113" s="42"/>
      <c r="P113" s="42"/>
      <c r="Q113" s="42" t="str">
        <f>OSTS!T116</f>
        <v>53.5</v>
      </c>
      <c r="R113" s="43" t="s">
        <v>67</v>
      </c>
      <c r="S113" s="42"/>
      <c r="T113" s="43" t="s">
        <v>216</v>
      </c>
      <c r="U113" s="43" t="s">
        <v>216</v>
      </c>
      <c r="V113" s="42"/>
      <c r="W113" s="43"/>
      <c r="X113" s="43"/>
      <c r="Y113" s="42"/>
      <c r="Z113" s="43">
        <f>OSTS!AI116</f>
        <v>0</v>
      </c>
      <c r="AA113" s="43" t="str">
        <f>IF(OSTS!V116="L-1","HIGH",IF(OSTS!V116="L-2","MEDIUM",IF(OSTS!V116="L-3","LOW")))</f>
        <v>LOW</v>
      </c>
      <c r="AB113" s="43" t="str">
        <f t="shared" si="4"/>
        <v>HIGH</v>
      </c>
      <c r="AC113" s="42"/>
      <c r="AD113" s="42"/>
      <c r="AE113" s="45">
        <f>OSTS!B116</f>
        <v>2015</v>
      </c>
      <c r="AG113" t="s">
        <v>34</v>
      </c>
      <c r="AH113" t="s">
        <v>322</v>
      </c>
    </row>
    <row r="114" spans="1:34" ht="15" customHeight="1" x14ac:dyDescent="0.25">
      <c r="A114" s="42" t="str">
        <f t="shared" si="3"/>
        <v>212261</v>
      </c>
      <c r="B114" s="42">
        <f>OSTS!E117</f>
        <v>21226</v>
      </c>
      <c r="C114" s="42">
        <f>OSTS!F117</f>
        <v>1</v>
      </c>
      <c r="D114" s="43" t="str">
        <f>OSTS!J117</f>
        <v>WC</v>
      </c>
      <c r="E114" s="43">
        <f>OSTS!K117</f>
        <v>180</v>
      </c>
      <c r="F114" s="43" t="str">
        <f>OSTS!L117</f>
        <v>A</v>
      </c>
      <c r="G114" s="43" t="str">
        <f>OSTS!S117</f>
        <v>6-P</v>
      </c>
      <c r="H114" s="43"/>
      <c r="I114" s="43"/>
      <c r="J114" s="43">
        <f>OSTS!H117</f>
        <v>763</v>
      </c>
      <c r="K114" s="46" t="str">
        <f>CONCATENATE(OSTS!O117,"-01-01")</f>
        <v>1960-01-01</v>
      </c>
      <c r="L114" s="44"/>
      <c r="M114" s="43" t="s">
        <v>216</v>
      </c>
      <c r="N114" s="42">
        <f>OSTS!P117</f>
        <v>46</v>
      </c>
      <c r="O114" s="42"/>
      <c r="P114" s="42"/>
      <c r="Q114" s="42" t="str">
        <f>OSTS!T117</f>
        <v>41.8</v>
      </c>
      <c r="R114" s="43" t="s">
        <v>67</v>
      </c>
      <c r="S114" s="42"/>
      <c r="T114" s="43" t="s">
        <v>216</v>
      </c>
      <c r="U114" s="43" t="s">
        <v>216</v>
      </c>
      <c r="V114" s="42"/>
      <c r="W114" s="43"/>
      <c r="X114" s="43"/>
      <c r="Y114" s="42"/>
      <c r="Z114" s="43" t="str">
        <f>OSTS!AI117</f>
        <v>MNDA:  Dents in +10' HZ and legs, partial separation of +10' HZ.  Previously reported.  Risk based inspection interval review is in progress.  Request for extension of underwater inspection interval to be submitted to BSEE before year end 2015.</v>
      </c>
      <c r="AA114" s="43" t="str">
        <f>IF(OSTS!V117="L-1","HIGH",IF(OSTS!V117="L-2","MEDIUM",IF(OSTS!V117="L-3","LOW")))</f>
        <v>MEDIUM</v>
      </c>
      <c r="AB114" s="43" t="str">
        <f t="shared" si="4"/>
        <v>HIGH</v>
      </c>
      <c r="AC114" s="42"/>
      <c r="AD114" s="42"/>
      <c r="AE114" s="45">
        <f>OSTS!B117</f>
        <v>2015</v>
      </c>
      <c r="AG114" t="s">
        <v>34</v>
      </c>
      <c r="AH114" t="s">
        <v>322</v>
      </c>
    </row>
    <row r="115" spans="1:34" ht="15" customHeight="1" x14ac:dyDescent="0.25">
      <c r="A115" s="42" t="str">
        <f t="shared" si="3"/>
        <v>207351</v>
      </c>
      <c r="B115" s="42">
        <f>OSTS!E118</f>
        <v>20735</v>
      </c>
      <c r="C115" s="42">
        <f>OSTS!F118</f>
        <v>1</v>
      </c>
      <c r="D115" s="43" t="str">
        <f>OSTS!J118</f>
        <v>WC</v>
      </c>
      <c r="E115" s="43">
        <f>OSTS!K118</f>
        <v>180</v>
      </c>
      <c r="F115" s="43" t="str">
        <f>OSTS!L118</f>
        <v>E</v>
      </c>
      <c r="G115" s="43" t="str">
        <f>OSTS!S118</f>
        <v>4-P</v>
      </c>
      <c r="H115" s="43"/>
      <c r="I115" s="43"/>
      <c r="J115" s="43">
        <f>OSTS!H118</f>
        <v>763</v>
      </c>
      <c r="K115" s="46" t="str">
        <f>CONCATENATE(OSTS!O118,"-01-01")</f>
        <v>1971-01-01</v>
      </c>
      <c r="L115" s="44"/>
      <c r="M115" s="43" t="s">
        <v>216</v>
      </c>
      <c r="N115" s="42">
        <f>OSTS!P118</f>
        <v>50</v>
      </c>
      <c r="O115" s="42"/>
      <c r="P115" s="42"/>
      <c r="Q115" s="42" t="str">
        <f>OSTS!T118</f>
        <v>59.6</v>
      </c>
      <c r="R115" s="43" t="s">
        <v>67</v>
      </c>
      <c r="S115" s="42"/>
      <c r="T115" s="43" t="s">
        <v>216</v>
      </c>
      <c r="U115" s="43" t="s">
        <v>216</v>
      </c>
      <c r="V115" s="42"/>
      <c r="W115" s="43"/>
      <c r="X115" s="43"/>
      <c r="Y115" s="42"/>
      <c r="Z115" s="43" t="str">
        <f>OSTS!AI118</f>
        <v>Risk based inspection interval review is in progress.  Request for extension of underwater inspection interval to be submitted to BSEE before year end 2015.</v>
      </c>
      <c r="AA115" s="43" t="str">
        <f>IF(OSTS!V118="L-1","HIGH",IF(OSTS!V118="L-2","MEDIUM",IF(OSTS!V118="L-3","LOW")))</f>
        <v>MEDIUM</v>
      </c>
      <c r="AB115" s="43" t="str">
        <f t="shared" si="4"/>
        <v>HIGH</v>
      </c>
      <c r="AC115" s="42"/>
      <c r="AD115" s="42"/>
      <c r="AE115" s="45">
        <f>OSTS!B118</f>
        <v>2015</v>
      </c>
      <c r="AG115" t="s">
        <v>34</v>
      </c>
      <c r="AH115" t="s">
        <v>322</v>
      </c>
    </row>
    <row r="116" spans="1:34" ht="15" customHeight="1" x14ac:dyDescent="0.25">
      <c r="A116" s="42" t="str">
        <f t="shared" si="3"/>
        <v>207352</v>
      </c>
      <c r="B116" s="42">
        <f>OSTS!E119</f>
        <v>20735</v>
      </c>
      <c r="C116" s="42">
        <f>OSTS!F119</f>
        <v>2</v>
      </c>
      <c r="D116" s="43" t="str">
        <f>OSTS!J119</f>
        <v>WC</v>
      </c>
      <c r="E116" s="43">
        <f>OSTS!K119</f>
        <v>180</v>
      </c>
      <c r="F116" s="43" t="str">
        <f>OSTS!L119</f>
        <v>E-AUX-1</v>
      </c>
      <c r="G116" s="43" t="str">
        <f>OSTS!S119</f>
        <v>4-P</v>
      </c>
      <c r="H116" s="43"/>
      <c r="I116" s="43"/>
      <c r="J116" s="43">
        <f>OSTS!H119</f>
        <v>763</v>
      </c>
      <c r="K116" s="46" t="str">
        <f>CONCATENATE(OSTS!O119,"-01-01")</f>
        <v>1971-01-01</v>
      </c>
      <c r="L116" s="44"/>
      <c r="M116" s="43" t="s">
        <v>216</v>
      </c>
      <c r="N116" s="42">
        <f>OSTS!P119</f>
        <v>50</v>
      </c>
      <c r="O116" s="42"/>
      <c r="P116" s="42"/>
      <c r="Q116" s="42">
        <f>OSTS!T119</f>
        <v>40</v>
      </c>
      <c r="R116" s="43" t="s">
        <v>67</v>
      </c>
      <c r="S116" s="42"/>
      <c r="T116" s="43" t="s">
        <v>216</v>
      </c>
      <c r="U116" s="43" t="s">
        <v>216</v>
      </c>
      <c r="V116" s="42"/>
      <c r="W116" s="43"/>
      <c r="X116" s="43"/>
      <c r="Y116" s="42"/>
      <c r="Z116" s="43" t="str">
        <f>OSTS!AI119</f>
        <v>MNDA: Hole in +10' HD.  Hole in Leg at +5 was coating damage. Previously Reported.  Risk based inspection interval review is in progress.  Request for extension of underwater inspection interval to be submitted to BSEE before year end 2015.</v>
      </c>
      <c r="AA116" s="43" t="str">
        <f>IF(OSTS!V119="L-1","HIGH",IF(OSTS!V119="L-2","MEDIUM",IF(OSTS!V119="L-3","LOW")))</f>
        <v>MEDIUM</v>
      </c>
      <c r="AB116" s="43" t="str">
        <f t="shared" si="4"/>
        <v>HIGH</v>
      </c>
      <c r="AC116" s="42"/>
      <c r="AD116" s="42"/>
      <c r="AE116" s="45">
        <f>OSTS!B119</f>
        <v>2015</v>
      </c>
      <c r="AG116" t="s">
        <v>34</v>
      </c>
      <c r="AH116" t="s">
        <v>322</v>
      </c>
    </row>
    <row r="117" spans="1:34" ht="15" customHeight="1" x14ac:dyDescent="0.25">
      <c r="A117" s="42" t="str">
        <f t="shared" si="3"/>
        <v>220301</v>
      </c>
      <c r="B117" s="42">
        <f>OSTS!E120</f>
        <v>22030</v>
      </c>
      <c r="C117" s="42">
        <f>OSTS!F120</f>
        <v>1</v>
      </c>
      <c r="D117" s="43" t="str">
        <f>OSTS!J120</f>
        <v>WC</v>
      </c>
      <c r="E117" s="43">
        <f>OSTS!K120</f>
        <v>180</v>
      </c>
      <c r="F117" s="43" t="str">
        <f>OSTS!L120</f>
        <v>G</v>
      </c>
      <c r="G117" s="43" t="str">
        <f>OSTS!S120</f>
        <v>4-P</v>
      </c>
      <c r="H117" s="43"/>
      <c r="I117" s="43"/>
      <c r="J117" s="43">
        <f>OSTS!H120</f>
        <v>763</v>
      </c>
      <c r="K117" s="46" t="str">
        <f>CONCATENATE(OSTS!O120,"-01-01")</f>
        <v>1977-01-01</v>
      </c>
      <c r="L117" s="44"/>
      <c r="M117" s="43" t="s">
        <v>216</v>
      </c>
      <c r="N117" s="42">
        <f>OSTS!P120</f>
        <v>50</v>
      </c>
      <c r="O117" s="42"/>
      <c r="P117" s="42"/>
      <c r="Q117" s="42" t="str">
        <f>OSTS!T120</f>
        <v>51.9</v>
      </c>
      <c r="R117" s="43" t="s">
        <v>67</v>
      </c>
      <c r="S117" s="42"/>
      <c r="T117" s="43" t="s">
        <v>216</v>
      </c>
      <c r="U117" s="43" t="s">
        <v>216</v>
      </c>
      <c r="V117" s="42"/>
      <c r="W117" s="43"/>
      <c r="X117" s="43"/>
      <c r="Y117" s="42"/>
      <c r="Z117" s="43" t="str">
        <f>OSTS!AI120</f>
        <v>Risk based inspection interval review is in progress.  Request for extension of underwater inspection interval to be submitted to BSEE before year end 2015.</v>
      </c>
      <c r="AA117" s="43" t="str">
        <f>IF(OSTS!V120="L-1","HIGH",IF(OSTS!V120="L-2","MEDIUM",IF(OSTS!V120="L-3","LOW")))</f>
        <v>MEDIUM</v>
      </c>
      <c r="AB117" s="43" t="str">
        <f t="shared" si="4"/>
        <v>HIGH</v>
      </c>
      <c r="AC117" s="42"/>
      <c r="AD117" s="42"/>
      <c r="AE117" s="45">
        <f>OSTS!B120</f>
        <v>2015</v>
      </c>
      <c r="AG117" t="s">
        <v>34</v>
      </c>
      <c r="AH117" t="s">
        <v>322</v>
      </c>
    </row>
    <row r="118" spans="1:34" ht="15" customHeight="1" x14ac:dyDescent="0.25">
      <c r="A118" s="42" t="str">
        <f t="shared" si="3"/>
        <v>220302</v>
      </c>
      <c r="B118" s="42">
        <f>OSTS!E121</f>
        <v>22030</v>
      </c>
      <c r="C118" s="42">
        <f>OSTS!F121</f>
        <v>2</v>
      </c>
      <c r="D118" s="43" t="str">
        <f>OSTS!J121</f>
        <v>WC</v>
      </c>
      <c r="E118" s="43">
        <f>OSTS!K121</f>
        <v>180</v>
      </c>
      <c r="F118" s="43" t="str">
        <f>OSTS!L121</f>
        <v>GA</v>
      </c>
      <c r="G118" s="43" t="str">
        <f>OSTS!S121</f>
        <v>CAS</v>
      </c>
      <c r="H118" s="43"/>
      <c r="I118" s="43"/>
      <c r="J118" s="43">
        <f>OSTS!H121</f>
        <v>763</v>
      </c>
      <c r="K118" s="46" t="str">
        <f>CONCATENATE(OSTS!O121,"-01-01")</f>
        <v>2001-01-01</v>
      </c>
      <c r="L118" s="44"/>
      <c r="M118" s="43" t="s">
        <v>216</v>
      </c>
      <c r="N118" s="42">
        <f>OSTS!P121</f>
        <v>50</v>
      </c>
      <c r="O118" s="42"/>
      <c r="P118" s="42"/>
      <c r="Q118" s="42" t="str">
        <f>OSTS!T121</f>
        <v>53.6</v>
      </c>
      <c r="R118" s="43" t="s">
        <v>67</v>
      </c>
      <c r="S118" s="42"/>
      <c r="T118" s="43" t="s">
        <v>216</v>
      </c>
      <c r="U118" s="43" t="s">
        <v>216</v>
      </c>
      <c r="V118" s="42"/>
      <c r="W118" s="43"/>
      <c r="X118" s="43"/>
      <c r="Y118" s="42"/>
      <c r="Z118" s="43">
        <f>OSTS!AI121</f>
        <v>0</v>
      </c>
      <c r="AA118" s="43" t="str">
        <f>IF(OSTS!V121="L-1","HIGH",IF(OSTS!V121="L-2","MEDIUM",IF(OSTS!V121="L-3","LOW")))</f>
        <v>LOW</v>
      </c>
      <c r="AB118" s="43" t="str">
        <f t="shared" si="4"/>
        <v>HIGH</v>
      </c>
      <c r="AC118" s="42"/>
      <c r="AD118" s="42"/>
      <c r="AE118" s="45">
        <f>OSTS!B121</f>
        <v>2015</v>
      </c>
      <c r="AG118" t="s">
        <v>34</v>
      </c>
      <c r="AH118" t="s">
        <v>322</v>
      </c>
    </row>
    <row r="119" spans="1:34" ht="15" customHeight="1" x14ac:dyDescent="0.25">
      <c r="A119" s="42" t="str">
        <f t="shared" si="3"/>
        <v>11891</v>
      </c>
      <c r="B119" s="42">
        <f>OSTS!E122</f>
        <v>1189</v>
      </c>
      <c r="C119" s="42">
        <f>OSTS!F122</f>
        <v>1</v>
      </c>
      <c r="D119" s="43" t="str">
        <f>OSTS!J122</f>
        <v>WC</v>
      </c>
      <c r="E119" s="43">
        <f>OSTS!K122</f>
        <v>180</v>
      </c>
      <c r="F119" s="43" t="str">
        <f>OSTS!L122</f>
        <v>H</v>
      </c>
      <c r="G119" s="43" t="str">
        <f>OSTS!S122</f>
        <v>CAS</v>
      </c>
      <c r="H119" s="43"/>
      <c r="I119" s="43"/>
      <c r="J119" s="43">
        <f>OSTS!H122</f>
        <v>763</v>
      </c>
      <c r="K119" s="46" t="str">
        <f>CONCATENATE(OSTS!O122,"-01-01")</f>
        <v>2003-01-01</v>
      </c>
      <c r="L119" s="44"/>
      <c r="M119" s="43" t="s">
        <v>216</v>
      </c>
      <c r="N119" s="42">
        <f>OSTS!P122</f>
        <v>52</v>
      </c>
      <c r="O119" s="42"/>
      <c r="P119" s="42"/>
      <c r="Q119" s="42" t="str">
        <f>OSTS!T122</f>
        <v>52.8</v>
      </c>
      <c r="R119" s="43" t="s">
        <v>67</v>
      </c>
      <c r="S119" s="42"/>
      <c r="T119" s="43" t="s">
        <v>216</v>
      </c>
      <c r="U119" s="43" t="s">
        <v>216</v>
      </c>
      <c r="V119" s="42"/>
      <c r="W119" s="43"/>
      <c r="X119" s="43"/>
      <c r="Y119" s="42"/>
      <c r="Z119" s="43">
        <f>OSTS!AI122</f>
        <v>0</v>
      </c>
      <c r="AA119" s="43" t="str">
        <f>IF(OSTS!V122="L-1","HIGH",IF(OSTS!V122="L-2","MEDIUM",IF(OSTS!V122="L-3","LOW")))</f>
        <v>LOW</v>
      </c>
      <c r="AB119" s="43" t="str">
        <f t="shared" si="4"/>
        <v>HIGH</v>
      </c>
      <c r="AC119" s="42"/>
      <c r="AD119" s="42"/>
      <c r="AE119" s="45">
        <f>OSTS!B122</f>
        <v>2015</v>
      </c>
      <c r="AG119" t="s">
        <v>34</v>
      </c>
      <c r="AH119" t="s">
        <v>322</v>
      </c>
    </row>
    <row r="120" spans="1:34" ht="15" customHeight="1" x14ac:dyDescent="0.25">
      <c r="A120" s="42" t="str">
        <f t="shared" si="3"/>
        <v>220321</v>
      </c>
      <c r="B120" s="42">
        <f>OSTS!E123</f>
        <v>22032</v>
      </c>
      <c r="C120" s="42">
        <f>OSTS!F123</f>
        <v>1</v>
      </c>
      <c r="D120" s="43" t="str">
        <f>OSTS!J123</f>
        <v>WC</v>
      </c>
      <c r="E120" s="43">
        <f>OSTS!K123</f>
        <v>197</v>
      </c>
      <c r="F120" s="43" t="str">
        <f>OSTS!L123</f>
        <v>A</v>
      </c>
      <c r="G120" s="43" t="str">
        <f>OSTS!S123</f>
        <v>TRI WG</v>
      </c>
      <c r="H120" s="43"/>
      <c r="I120" s="43"/>
      <c r="J120" s="43" t="str">
        <f>OSTS!H123</f>
        <v>G03264</v>
      </c>
      <c r="K120" s="46" t="str">
        <f>CONCATENATE(OSTS!O123,"-01-01")</f>
        <v>1977-01-01</v>
      </c>
      <c r="L120" s="44"/>
      <c r="M120" s="43" t="s">
        <v>216</v>
      </c>
      <c r="N120" s="42">
        <f>OSTS!P123</f>
        <v>56</v>
      </c>
      <c r="O120" s="42"/>
      <c r="P120" s="42"/>
      <c r="Q120" s="42" t="str">
        <f>OSTS!T123</f>
        <v>29.9</v>
      </c>
      <c r="R120" s="43" t="s">
        <v>67</v>
      </c>
      <c r="S120" s="42"/>
      <c r="T120" s="43" t="s">
        <v>216</v>
      </c>
      <c r="U120" s="43" t="s">
        <v>216</v>
      </c>
      <c r="V120" s="42"/>
      <c r="W120" s="43"/>
      <c r="X120" s="43"/>
      <c r="Y120" s="42"/>
      <c r="Z120" s="43">
        <f>OSTS!AI123</f>
        <v>0</v>
      </c>
      <c r="AA120" s="43" t="str">
        <f>IF(OSTS!V123="L-1","HIGH",IF(OSTS!V123="L-2","MEDIUM",IF(OSTS!V123="L-3","LOW")))</f>
        <v>LOW</v>
      </c>
      <c r="AB120" s="43" t="str">
        <f t="shared" si="4"/>
        <v>HIGH</v>
      </c>
      <c r="AC120" s="42"/>
      <c r="AD120" s="42"/>
      <c r="AE120" s="45">
        <f>OSTS!B123</f>
        <v>2015</v>
      </c>
      <c r="AG120" t="s">
        <v>34</v>
      </c>
      <c r="AH120" t="s">
        <v>322</v>
      </c>
    </row>
    <row r="121" spans="1:34" ht="15" customHeight="1" x14ac:dyDescent="0.25">
      <c r="A121" s="42" t="str">
        <f t="shared" si="3"/>
        <v>221811</v>
      </c>
      <c r="B121" s="42">
        <f>OSTS!E124</f>
        <v>22181</v>
      </c>
      <c r="C121" s="42">
        <f>OSTS!F124</f>
        <v>1</v>
      </c>
      <c r="D121" s="43" t="str">
        <f>OSTS!J124</f>
        <v>WC</v>
      </c>
      <c r="E121" s="43">
        <f>OSTS!K124</f>
        <v>198</v>
      </c>
      <c r="F121" s="43" t="str">
        <f>OSTS!L124</f>
        <v>A</v>
      </c>
      <c r="G121" s="43" t="str">
        <f>OSTS!S124</f>
        <v>6-P</v>
      </c>
      <c r="H121" s="43"/>
      <c r="I121" s="43"/>
      <c r="J121" s="43" t="str">
        <f>OSTS!H124</f>
        <v>G03265</v>
      </c>
      <c r="K121" s="46" t="str">
        <f>CONCATENATE(OSTS!O124,"-01-01")</f>
        <v>1978-01-01</v>
      </c>
      <c r="L121" s="44"/>
      <c r="M121" s="43" t="s">
        <v>216</v>
      </c>
      <c r="N121" s="42">
        <f>OSTS!P124</f>
        <v>56</v>
      </c>
      <c r="O121" s="42"/>
      <c r="P121" s="42"/>
      <c r="Q121" s="42">
        <f>OSTS!T124</f>
        <v>50</v>
      </c>
      <c r="R121" s="43" t="s">
        <v>67</v>
      </c>
      <c r="S121" s="42"/>
      <c r="T121" s="43" t="s">
        <v>216</v>
      </c>
      <c r="U121" s="43" t="s">
        <v>216</v>
      </c>
      <c r="V121" s="42"/>
      <c r="W121" s="43"/>
      <c r="X121" s="43"/>
      <c r="Y121" s="42"/>
      <c r="Z121" s="43" t="str">
        <f>OSTS!AI124</f>
        <v>Risk based inspection interval review is in progress.  Request for extension of underwater inspection interval to be submitted to BSEE before year end 2015.</v>
      </c>
      <c r="AA121" s="43" t="str">
        <f>IF(OSTS!V124="L-1","HIGH",IF(OSTS!V124="L-2","MEDIUM",IF(OSTS!V124="L-3","LOW")))</f>
        <v>MEDIUM</v>
      </c>
      <c r="AB121" s="43" t="str">
        <f t="shared" si="4"/>
        <v>HIGH</v>
      </c>
      <c r="AC121" s="42"/>
      <c r="AD121" s="42"/>
      <c r="AE121" s="45">
        <f>OSTS!B124</f>
        <v>2015</v>
      </c>
      <c r="AG121" t="s">
        <v>34</v>
      </c>
      <c r="AH121" t="s">
        <v>322</v>
      </c>
    </row>
    <row r="122" spans="1:34" ht="15" customHeight="1" x14ac:dyDescent="0.25">
      <c r="A122" s="42" t="str">
        <f t="shared" si="3"/>
        <v>290031</v>
      </c>
      <c r="B122" s="42">
        <f>OSTS!E125</f>
        <v>29003</v>
      </c>
      <c r="C122" s="42">
        <f>OSTS!F125</f>
        <v>1</v>
      </c>
      <c r="D122" s="43" t="str">
        <f>OSTS!J125</f>
        <v>WC</v>
      </c>
      <c r="E122" s="43">
        <f>OSTS!K125</f>
        <v>198</v>
      </c>
      <c r="F122" s="43" t="str">
        <f>OSTS!L125</f>
        <v>C</v>
      </c>
      <c r="G122" s="43" t="str">
        <f>OSTS!S125</f>
        <v>4-P WG</v>
      </c>
      <c r="H122" s="43"/>
      <c r="I122" s="43"/>
      <c r="J122" s="43" t="str">
        <f>OSTS!H125</f>
        <v>G03265</v>
      </c>
      <c r="K122" s="46" t="str">
        <f>CONCATENATE(OSTS!O125,"-01-01")</f>
        <v>1994-01-01</v>
      </c>
      <c r="L122" s="44"/>
      <c r="M122" s="43" t="s">
        <v>216</v>
      </c>
      <c r="N122" s="42">
        <f>OSTS!P125</f>
        <v>56</v>
      </c>
      <c r="O122" s="42"/>
      <c r="P122" s="42"/>
      <c r="Q122" s="42" t="str">
        <f>OSTS!T125</f>
        <v>47.3</v>
      </c>
      <c r="R122" s="43" t="s">
        <v>67</v>
      </c>
      <c r="S122" s="42"/>
      <c r="T122" s="43" t="s">
        <v>216</v>
      </c>
      <c r="U122" s="43" t="s">
        <v>216</v>
      </c>
      <c r="V122" s="42"/>
      <c r="W122" s="43"/>
      <c r="X122" s="43"/>
      <c r="Y122" s="42"/>
      <c r="Z122" s="43">
        <f>OSTS!AI125</f>
        <v>0</v>
      </c>
      <c r="AA122" s="43" t="str">
        <f>IF(OSTS!V125="L-1","HIGH",IF(OSTS!V125="L-2","MEDIUM",IF(OSTS!V125="L-3","LOW")))</f>
        <v>MEDIUM</v>
      </c>
      <c r="AB122" s="43" t="str">
        <f t="shared" si="4"/>
        <v>HIGH</v>
      </c>
      <c r="AC122" s="42"/>
      <c r="AD122" s="42"/>
      <c r="AE122" s="45">
        <f>OSTS!B125</f>
        <v>2015</v>
      </c>
      <c r="AG122" t="s">
        <v>34</v>
      </c>
      <c r="AH122" t="s">
        <v>322</v>
      </c>
    </row>
    <row r="123" spans="1:34" ht="15" customHeight="1" x14ac:dyDescent="0.25">
      <c r="A123" s="42" t="str">
        <f t="shared" si="3"/>
        <v>18031</v>
      </c>
      <c r="B123" s="42">
        <f>OSTS!E126</f>
        <v>1803</v>
      </c>
      <c r="C123" s="42">
        <f>OSTS!F126</f>
        <v>1</v>
      </c>
      <c r="D123" s="43" t="str">
        <f>OSTS!J126</f>
        <v>WC</v>
      </c>
      <c r="E123" s="43" t="str">
        <f>OSTS!K126</f>
        <v>295</v>
      </c>
      <c r="F123" s="43">
        <f>OSTS!L126</f>
        <v>3</v>
      </c>
      <c r="G123" s="43" t="str">
        <f>OSTS!S126</f>
        <v>CAS</v>
      </c>
      <c r="H123" s="43"/>
      <c r="I123" s="43"/>
      <c r="J123" s="43" t="str">
        <f>OSTS!H126</f>
        <v>G24730</v>
      </c>
      <c r="K123" s="46" t="str">
        <f>CONCATENATE(OSTS!O126,"-01-01")</f>
        <v>2006-01-01</v>
      </c>
      <c r="L123" s="44"/>
      <c r="M123" s="43" t="s">
        <v>216</v>
      </c>
      <c r="N123" s="42">
        <f>OSTS!P126</f>
        <v>49</v>
      </c>
      <c r="O123" s="42"/>
      <c r="P123" s="42"/>
      <c r="Q123" s="42">
        <f>OSTS!T126</f>
        <v>51</v>
      </c>
      <c r="R123" s="43" t="s">
        <v>67</v>
      </c>
      <c r="S123" s="42"/>
      <c r="T123" s="43" t="s">
        <v>216</v>
      </c>
      <c r="U123" s="43" t="s">
        <v>216</v>
      </c>
      <c r="V123" s="42"/>
      <c r="W123" s="43"/>
      <c r="X123" s="43"/>
      <c r="Y123" s="42"/>
      <c r="Z123" s="43">
        <f>OSTS!AI126</f>
        <v>0</v>
      </c>
      <c r="AA123" s="43" t="str">
        <f>IF(OSTS!V126="L-1","HIGH",IF(OSTS!V126="L-2","MEDIUM",IF(OSTS!V126="L-3","LOW")))</f>
        <v>LOW</v>
      </c>
      <c r="AB123" s="43" t="str">
        <f t="shared" si="4"/>
        <v>HIGH</v>
      </c>
      <c r="AC123" s="42"/>
      <c r="AD123" s="42"/>
      <c r="AE123" s="45">
        <f>OSTS!B126</f>
        <v>2015</v>
      </c>
      <c r="AG123" t="s">
        <v>34</v>
      </c>
      <c r="AH123" t="s">
        <v>322</v>
      </c>
    </row>
    <row r="124" spans="1:34" ht="15" customHeight="1" x14ac:dyDescent="0.25">
      <c r="A124" s="42" t="str">
        <f t="shared" si="3"/>
        <v>11161</v>
      </c>
      <c r="B124" s="42">
        <f>OSTS!E127</f>
        <v>1116</v>
      </c>
      <c r="C124" s="42">
        <f>OSTS!F127</f>
        <v>1</v>
      </c>
      <c r="D124" s="43" t="str">
        <f>OSTS!J127</f>
        <v>WC</v>
      </c>
      <c r="E124" s="43">
        <f>OSTS!K127</f>
        <v>610</v>
      </c>
      <c r="F124" s="43" t="str">
        <f>OSTS!L127</f>
        <v>A</v>
      </c>
      <c r="G124" s="43" t="str">
        <f>OSTS!S127</f>
        <v>TRI</v>
      </c>
      <c r="H124" s="43"/>
      <c r="I124" s="43"/>
      <c r="J124" s="43" t="str">
        <f>OSTS!H127</f>
        <v>G16216</v>
      </c>
      <c r="K124" s="46" t="str">
        <f>CONCATENATE(OSTS!O127,"-01-01")</f>
        <v>2002-01-01</v>
      </c>
      <c r="L124" s="44"/>
      <c r="M124" s="43" t="s">
        <v>216</v>
      </c>
      <c r="N124" s="42">
        <f>OSTS!P127</f>
        <v>288</v>
      </c>
      <c r="O124" s="42"/>
      <c r="P124" s="42"/>
      <c r="Q124" s="42" t="str">
        <f>OSTS!T127</f>
        <v>59.1</v>
      </c>
      <c r="R124" s="43" t="s">
        <v>67</v>
      </c>
      <c r="S124" s="42"/>
      <c r="T124" s="43" t="s">
        <v>216</v>
      </c>
      <c r="U124" s="43" t="s">
        <v>216</v>
      </c>
      <c r="V124" s="42"/>
      <c r="W124" s="43"/>
      <c r="X124" s="43"/>
      <c r="Y124" s="42"/>
      <c r="Z124" s="43">
        <f>OSTS!AI127</f>
        <v>0</v>
      </c>
      <c r="AA124" s="43" t="str">
        <f>IF(OSTS!V127="L-1","HIGH",IF(OSTS!V127="L-2","MEDIUM",IF(OSTS!V127="L-3","LOW")))</f>
        <v>MEDIUM</v>
      </c>
      <c r="AB124" s="43" t="str">
        <f t="shared" si="4"/>
        <v>HIGH</v>
      </c>
      <c r="AC124" s="42"/>
      <c r="AD124" s="42"/>
      <c r="AE124" s="45">
        <f>OSTS!B127</f>
        <v>2015</v>
      </c>
      <c r="AG124" t="s">
        <v>34</v>
      </c>
      <c r="AH124" t="s">
        <v>322</v>
      </c>
    </row>
    <row r="125" spans="1:34" ht="15" customHeight="1" x14ac:dyDescent="0.25">
      <c r="A125" s="42" t="str">
        <f t="shared" si="3"/>
        <v>2651</v>
      </c>
      <c r="B125" s="42">
        <f>OSTS!E128</f>
        <v>265</v>
      </c>
      <c r="C125" s="42">
        <f>OSTS!F128</f>
        <v>1</v>
      </c>
      <c r="D125" s="43" t="str">
        <f>OSTS!J128</f>
        <v>WC</v>
      </c>
      <c r="E125" s="43">
        <f>OSTS!K128</f>
        <v>616</v>
      </c>
      <c r="F125" s="43" t="str">
        <f>OSTS!L128</f>
        <v>A</v>
      </c>
      <c r="G125" s="43" t="str">
        <f>OSTS!S128</f>
        <v>4-P</v>
      </c>
      <c r="H125" s="43"/>
      <c r="I125" s="43"/>
      <c r="J125" s="43" t="str">
        <f>OSTS!H128</f>
        <v>G23558</v>
      </c>
      <c r="K125" s="46" t="str">
        <f>CONCATENATE(OSTS!O128,"-01-01")</f>
        <v>1998-01-01</v>
      </c>
      <c r="L125" s="44"/>
      <c r="M125" s="43" t="s">
        <v>216</v>
      </c>
      <c r="N125" s="42">
        <f>OSTS!P128</f>
        <v>300</v>
      </c>
      <c r="O125" s="42"/>
      <c r="P125" s="42"/>
      <c r="Q125" s="42" t="str">
        <f>OSTS!T128</f>
        <v>52.4</v>
      </c>
      <c r="R125" s="43" t="s">
        <v>67</v>
      </c>
      <c r="S125" s="42"/>
      <c r="T125" s="43" t="s">
        <v>216</v>
      </c>
      <c r="U125" s="43" t="s">
        <v>216</v>
      </c>
      <c r="V125" s="42"/>
      <c r="W125" s="43"/>
      <c r="X125" s="43"/>
      <c r="Y125" s="42"/>
      <c r="Z125" s="43">
        <f>OSTS!AI128</f>
        <v>0</v>
      </c>
      <c r="AA125" s="43" t="str">
        <f>IF(OSTS!V128="L-1","HIGH",IF(OSTS!V128="L-2","MEDIUM",IF(OSTS!V128="L-3","LOW")))</f>
        <v>MEDIUM</v>
      </c>
      <c r="AB125" s="43" t="str">
        <f t="shared" si="4"/>
        <v>HIGH</v>
      </c>
      <c r="AC125" s="42"/>
      <c r="AD125" s="42"/>
      <c r="AE125" s="45">
        <f>OSTS!B128</f>
        <v>2015</v>
      </c>
      <c r="AG125" t="s">
        <v>34</v>
      </c>
      <c r="AH125" t="s">
        <v>322</v>
      </c>
    </row>
    <row r="126" spans="1:34" ht="15" customHeight="1" x14ac:dyDescent="0.25">
      <c r="A126" s="42" t="str">
        <f t="shared" si="3"/>
        <v>601</v>
      </c>
      <c r="B126" s="42">
        <f>OSTS!E129</f>
        <v>60</v>
      </c>
      <c r="C126" s="42">
        <f>OSTS!F129</f>
        <v>1</v>
      </c>
      <c r="D126" s="43" t="str">
        <f>OSTS!J129</f>
        <v>WD</v>
      </c>
      <c r="E126" s="43">
        <f>OSTS!K129</f>
        <v>65</v>
      </c>
      <c r="F126" s="43" t="str">
        <f>OSTS!L129</f>
        <v>A</v>
      </c>
      <c r="G126" s="43" t="str">
        <f>OSTS!S129</f>
        <v>4-P</v>
      </c>
      <c r="H126" s="43"/>
      <c r="I126" s="43"/>
      <c r="J126" s="43" t="str">
        <f>OSTS!H129</f>
        <v>G15363</v>
      </c>
      <c r="K126" s="46" t="str">
        <f>CONCATENATE(OSTS!O129,"-01-01")</f>
        <v>1997-01-01</v>
      </c>
      <c r="L126" s="44"/>
      <c r="M126" s="43" t="s">
        <v>216</v>
      </c>
      <c r="N126" s="42">
        <f>OSTS!P129</f>
        <v>140</v>
      </c>
      <c r="O126" s="42"/>
      <c r="P126" s="42"/>
      <c r="Q126" s="42" t="str">
        <f>OSTS!T129</f>
        <v>57.1</v>
      </c>
      <c r="R126" s="43" t="s">
        <v>67</v>
      </c>
      <c r="S126" s="42"/>
      <c r="T126" s="43" t="s">
        <v>216</v>
      </c>
      <c r="U126" s="43" t="s">
        <v>216</v>
      </c>
      <c r="V126" s="42"/>
      <c r="W126" s="43"/>
      <c r="X126" s="43"/>
      <c r="Y126" s="42"/>
      <c r="Z126" s="43">
        <f>OSTS!AI129</f>
        <v>0</v>
      </c>
      <c r="AA126" s="43" t="str">
        <f>IF(OSTS!V129="L-1","HIGH",IF(OSTS!V129="L-2","MEDIUM",IF(OSTS!V129="L-3","LOW")))</f>
        <v>MEDIUM</v>
      </c>
      <c r="AB126" s="43" t="str">
        <f t="shared" si="4"/>
        <v>HIGH</v>
      </c>
      <c r="AC126" s="42"/>
      <c r="AD126" s="42"/>
      <c r="AE126" s="45">
        <f>OSTS!B129</f>
        <v>2015</v>
      </c>
      <c r="AG126" t="s">
        <v>34</v>
      </c>
      <c r="AH126" t="s">
        <v>322</v>
      </c>
    </row>
    <row r="127" spans="1:34" ht="15" customHeight="1" x14ac:dyDescent="0.25">
      <c r="A127" s="42" t="str">
        <f t="shared" si="3"/>
        <v>23741</v>
      </c>
      <c r="B127" s="42">
        <f>OSTS!E130</f>
        <v>2374</v>
      </c>
      <c r="C127" s="42">
        <f>OSTS!F130</f>
        <v>1</v>
      </c>
      <c r="D127" s="43" t="str">
        <f>OSTS!J130</f>
        <v>WD</v>
      </c>
      <c r="E127" s="43">
        <f>OSTS!K130</f>
        <v>72</v>
      </c>
      <c r="F127" s="43" t="str">
        <f>OSTS!L130</f>
        <v>B</v>
      </c>
      <c r="G127" s="43" t="str">
        <f>OSTS!S130</f>
        <v>TRI</v>
      </c>
      <c r="H127" s="43"/>
      <c r="I127" s="43"/>
      <c r="J127" s="43">
        <f>OSTS!H130</f>
        <v>82</v>
      </c>
      <c r="K127" s="46" t="str">
        <f>CONCATENATE(OSTS!O130,"-01-01")</f>
        <v>2010-01-01</v>
      </c>
      <c r="L127" s="44"/>
      <c r="M127" s="43" t="s">
        <v>216</v>
      </c>
      <c r="N127" s="42">
        <f>OSTS!P130</f>
        <v>156</v>
      </c>
      <c r="O127" s="42"/>
      <c r="P127" s="42"/>
      <c r="Q127" s="42" t="str">
        <f>OSTS!T130</f>
        <v>65.1</v>
      </c>
      <c r="R127" s="43" t="s">
        <v>67</v>
      </c>
      <c r="S127" s="42"/>
      <c r="T127" s="43" t="s">
        <v>216</v>
      </c>
      <c r="U127" s="43" t="s">
        <v>216</v>
      </c>
      <c r="V127" s="42"/>
      <c r="W127" s="43"/>
      <c r="X127" s="43"/>
      <c r="Y127" s="42"/>
      <c r="Z127" s="43" t="str">
        <f>OSTS!AI130</f>
        <v>Risk based inspection interval review is in progress.  Request for extension of underwater inspection interval to be submitted to BSEE before year end 2015.</v>
      </c>
      <c r="AA127" s="43" t="str">
        <f>IF(OSTS!V130="L-1","HIGH",IF(OSTS!V130="L-2","MEDIUM",IF(OSTS!V130="L-3","LOW")))</f>
        <v>MEDIUM</v>
      </c>
      <c r="AB127" s="43" t="str">
        <f t="shared" si="4"/>
        <v>HIGH</v>
      </c>
      <c r="AC127" s="42"/>
      <c r="AD127" s="42"/>
      <c r="AE127" s="45">
        <f>OSTS!B130</f>
        <v>2015</v>
      </c>
      <c r="AG127" t="s">
        <v>34</v>
      </c>
      <c r="AH127" t="s">
        <v>322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4:AI130"/>
  <sheetViews>
    <sheetView topLeftCell="H1" zoomScale="80" zoomScaleNormal="80" workbookViewId="0">
      <selection activeCell="S5" sqref="S5"/>
    </sheetView>
  </sheetViews>
  <sheetFormatPr defaultColWidth="23.625" defaultRowHeight="12.75" x14ac:dyDescent="0.2"/>
  <cols>
    <col min="1" max="1" width="23.625" style="18"/>
    <col min="2" max="2" width="7.625" style="18" customWidth="1"/>
    <col min="3" max="3" width="23.625" style="18" customWidth="1"/>
    <col min="4" max="4" width="13.125" style="38" customWidth="1"/>
    <col min="5" max="5" width="9.25" style="38" customWidth="1"/>
    <col min="6" max="6" width="6.625" style="38" customWidth="1"/>
    <col min="7" max="7" width="9.625" style="38" customWidth="1"/>
    <col min="8" max="8" width="11.125" style="38" customWidth="1"/>
    <col min="9" max="9" width="13.25" style="38" customWidth="1"/>
    <col min="10" max="10" width="5.125" style="38" bestFit="1" customWidth="1"/>
    <col min="11" max="11" width="7.375" style="38" bestFit="1" customWidth="1"/>
    <col min="12" max="12" width="10.625" style="38" customWidth="1"/>
    <col min="13" max="13" width="6.25" style="18" customWidth="1"/>
    <col min="14" max="14" width="9.125" style="18" customWidth="1"/>
    <col min="15" max="15" width="7.625" style="18" customWidth="1"/>
    <col min="16" max="16" width="6.625" style="18" customWidth="1"/>
    <col min="17" max="17" width="6" style="18" customWidth="1"/>
    <col min="18" max="18" width="5.375" style="18" customWidth="1"/>
    <col min="19" max="19" width="9" style="38" customWidth="1"/>
    <col min="20" max="20" width="7.375" style="31" customWidth="1"/>
    <col min="21" max="21" width="6.375" style="18" customWidth="1"/>
    <col min="22" max="22" width="6.625" style="18" customWidth="1"/>
    <col min="23" max="23" width="8.25" style="18" customWidth="1"/>
    <col min="24" max="24" width="8" style="18" customWidth="1"/>
    <col min="25" max="25" width="7.625" style="18" customWidth="1"/>
    <col min="26" max="26" width="10.125" style="18" customWidth="1"/>
    <col min="27" max="27" width="8.125" style="18" customWidth="1"/>
    <col min="28" max="28" width="7.625" style="18" customWidth="1"/>
    <col min="29" max="29" width="11.75" style="18" customWidth="1"/>
    <col min="30" max="30" width="10.875" style="18" customWidth="1"/>
    <col min="31" max="31" width="5.25" style="18" customWidth="1"/>
    <col min="32" max="32" width="6.125" style="18" customWidth="1"/>
    <col min="33" max="33" width="7.75" style="18" customWidth="1"/>
    <col min="34" max="34" width="11.75" style="18" customWidth="1"/>
    <col min="35" max="35" width="56.75" style="18" customWidth="1"/>
    <col min="36" max="251" width="9.125" style="18" customWidth="1"/>
    <col min="252" max="252" width="7.625" style="18" customWidth="1"/>
    <col min="253" max="253" width="23.625" style="18"/>
    <col min="254" max="254" width="7.625" style="18" customWidth="1"/>
    <col min="255" max="255" width="23.625" style="18" customWidth="1"/>
    <col min="256" max="256" width="13.125" style="18" customWidth="1"/>
    <col min="257" max="257" width="9.25" style="18" bestFit="1" customWidth="1"/>
    <col min="258" max="258" width="6.625" style="18" bestFit="1" customWidth="1"/>
    <col min="259" max="259" width="9.625" style="18" customWidth="1"/>
    <col min="260" max="260" width="11.125" style="18" customWidth="1"/>
    <col min="261" max="261" width="13.25" style="18" customWidth="1"/>
    <col min="262" max="262" width="5.125" style="18" bestFit="1" customWidth="1"/>
    <col min="263" max="263" width="7.375" style="18" bestFit="1" customWidth="1"/>
    <col min="264" max="264" width="10.625" style="18" customWidth="1"/>
    <col min="265" max="265" width="6.25" style="18" customWidth="1"/>
    <col min="266" max="266" width="9.125" style="18" customWidth="1"/>
    <col min="267" max="267" width="7.625" style="18" customWidth="1"/>
    <col min="268" max="268" width="6.625" style="18" customWidth="1"/>
    <col min="269" max="269" width="6" style="18" customWidth="1"/>
    <col min="270" max="270" width="5.375" style="18" customWidth="1"/>
    <col min="271" max="271" width="9" style="18" customWidth="1"/>
    <col min="272" max="272" width="7.375" style="18" customWidth="1"/>
    <col min="273" max="273" width="9.75" style="18" customWidth="1"/>
    <col min="274" max="274" width="6.625" style="18" customWidth="1"/>
    <col min="275" max="275" width="8.25" style="18" customWidth="1"/>
    <col min="276" max="276" width="8" style="18" customWidth="1"/>
    <col min="277" max="277" width="7.625" style="18" customWidth="1"/>
    <col min="278" max="278" width="10.125" style="18" customWidth="1"/>
    <col min="279" max="279" width="8.125" style="18" customWidth="1"/>
    <col min="280" max="280" width="7.625" style="18" customWidth="1"/>
    <col min="281" max="281" width="11.75" style="18" customWidth="1"/>
    <col min="282" max="282" width="10.875" style="18" customWidth="1"/>
    <col min="283" max="283" width="5.25" style="18" customWidth="1"/>
    <col min="284" max="284" width="6.125" style="18" customWidth="1"/>
    <col min="285" max="285" width="7.75" style="18" customWidth="1"/>
    <col min="286" max="286" width="11.75" style="18" customWidth="1"/>
    <col min="287" max="288" width="52.75" style="18" customWidth="1"/>
    <col min="289" max="507" width="9.125" style="18" customWidth="1"/>
    <col min="508" max="508" width="7.625" style="18" customWidth="1"/>
    <col min="509" max="509" width="23.625" style="18"/>
    <col min="510" max="510" width="7.625" style="18" customWidth="1"/>
    <col min="511" max="511" width="23.625" style="18" customWidth="1"/>
    <col min="512" max="512" width="13.125" style="18" customWidth="1"/>
    <col min="513" max="513" width="9.25" style="18" bestFit="1" customWidth="1"/>
    <col min="514" max="514" width="6.625" style="18" bestFit="1" customWidth="1"/>
    <col min="515" max="515" width="9.625" style="18" customWidth="1"/>
    <col min="516" max="516" width="11.125" style="18" customWidth="1"/>
    <col min="517" max="517" width="13.25" style="18" customWidth="1"/>
    <col min="518" max="518" width="5.125" style="18" bestFit="1" customWidth="1"/>
    <col min="519" max="519" width="7.375" style="18" bestFit="1" customWidth="1"/>
    <col min="520" max="520" width="10.625" style="18" customWidth="1"/>
    <col min="521" max="521" width="6.25" style="18" customWidth="1"/>
    <col min="522" max="522" width="9.125" style="18" customWidth="1"/>
    <col min="523" max="523" width="7.625" style="18" customWidth="1"/>
    <col min="524" max="524" width="6.625" style="18" customWidth="1"/>
    <col min="525" max="525" width="6" style="18" customWidth="1"/>
    <col min="526" max="526" width="5.375" style="18" customWidth="1"/>
    <col min="527" max="527" width="9" style="18" customWidth="1"/>
    <col min="528" max="528" width="7.375" style="18" customWidth="1"/>
    <col min="529" max="529" width="9.75" style="18" customWidth="1"/>
    <col min="530" max="530" width="6.625" style="18" customWidth="1"/>
    <col min="531" max="531" width="8.25" style="18" customWidth="1"/>
    <col min="532" max="532" width="8" style="18" customWidth="1"/>
    <col min="533" max="533" width="7.625" style="18" customWidth="1"/>
    <col min="534" max="534" width="10.125" style="18" customWidth="1"/>
    <col min="535" max="535" width="8.125" style="18" customWidth="1"/>
    <col min="536" max="536" width="7.625" style="18" customWidth="1"/>
    <col min="537" max="537" width="11.75" style="18" customWidth="1"/>
    <col min="538" max="538" width="10.875" style="18" customWidth="1"/>
    <col min="539" max="539" width="5.25" style="18" customWidth="1"/>
    <col min="540" max="540" width="6.125" style="18" customWidth="1"/>
    <col min="541" max="541" width="7.75" style="18" customWidth="1"/>
    <col min="542" max="542" width="11.75" style="18" customWidth="1"/>
    <col min="543" max="544" width="52.75" style="18" customWidth="1"/>
    <col min="545" max="763" width="9.125" style="18" customWidth="1"/>
    <col min="764" max="764" width="7.625" style="18" customWidth="1"/>
    <col min="765" max="765" width="23.625" style="18"/>
    <col min="766" max="766" width="7.625" style="18" customWidth="1"/>
    <col min="767" max="767" width="23.625" style="18" customWidth="1"/>
    <col min="768" max="768" width="13.125" style="18" customWidth="1"/>
    <col min="769" max="769" width="9.25" style="18" bestFit="1" customWidth="1"/>
    <col min="770" max="770" width="6.625" style="18" bestFit="1" customWidth="1"/>
    <col min="771" max="771" width="9.625" style="18" customWidth="1"/>
    <col min="772" max="772" width="11.125" style="18" customWidth="1"/>
    <col min="773" max="773" width="13.25" style="18" customWidth="1"/>
    <col min="774" max="774" width="5.125" style="18" bestFit="1" customWidth="1"/>
    <col min="775" max="775" width="7.375" style="18" bestFit="1" customWidth="1"/>
    <col min="776" max="776" width="10.625" style="18" customWidth="1"/>
    <col min="777" max="777" width="6.25" style="18" customWidth="1"/>
    <col min="778" max="778" width="9.125" style="18" customWidth="1"/>
    <col min="779" max="779" width="7.625" style="18" customWidth="1"/>
    <col min="780" max="780" width="6.625" style="18" customWidth="1"/>
    <col min="781" max="781" width="6" style="18" customWidth="1"/>
    <col min="782" max="782" width="5.375" style="18" customWidth="1"/>
    <col min="783" max="783" width="9" style="18" customWidth="1"/>
    <col min="784" max="784" width="7.375" style="18" customWidth="1"/>
    <col min="785" max="785" width="9.75" style="18" customWidth="1"/>
    <col min="786" max="786" width="6.625" style="18" customWidth="1"/>
    <col min="787" max="787" width="8.25" style="18" customWidth="1"/>
    <col min="788" max="788" width="8" style="18" customWidth="1"/>
    <col min="789" max="789" width="7.625" style="18" customWidth="1"/>
    <col min="790" max="790" width="10.125" style="18" customWidth="1"/>
    <col min="791" max="791" width="8.125" style="18" customWidth="1"/>
    <col min="792" max="792" width="7.625" style="18" customWidth="1"/>
    <col min="793" max="793" width="11.75" style="18" customWidth="1"/>
    <col min="794" max="794" width="10.875" style="18" customWidth="1"/>
    <col min="795" max="795" width="5.25" style="18" customWidth="1"/>
    <col min="796" max="796" width="6.125" style="18" customWidth="1"/>
    <col min="797" max="797" width="7.75" style="18" customWidth="1"/>
    <col min="798" max="798" width="11.75" style="18" customWidth="1"/>
    <col min="799" max="800" width="52.75" style="18" customWidth="1"/>
    <col min="801" max="1019" width="9.125" style="18" customWidth="1"/>
    <col min="1020" max="1020" width="7.625" style="18" customWidth="1"/>
    <col min="1021" max="1021" width="23.625" style="18"/>
    <col min="1022" max="1022" width="7.625" style="18" customWidth="1"/>
    <col min="1023" max="1023" width="23.625" style="18" customWidth="1"/>
    <col min="1024" max="1024" width="13.125" style="18" customWidth="1"/>
    <col min="1025" max="1025" width="9.25" style="18" bestFit="1" customWidth="1"/>
    <col min="1026" max="1026" width="6.625" style="18" bestFit="1" customWidth="1"/>
    <col min="1027" max="1027" width="9.625" style="18" customWidth="1"/>
    <col min="1028" max="1028" width="11.125" style="18" customWidth="1"/>
    <col min="1029" max="1029" width="13.25" style="18" customWidth="1"/>
    <col min="1030" max="1030" width="5.125" style="18" bestFit="1" customWidth="1"/>
    <col min="1031" max="1031" width="7.375" style="18" bestFit="1" customWidth="1"/>
    <col min="1032" max="1032" width="10.625" style="18" customWidth="1"/>
    <col min="1033" max="1033" width="6.25" style="18" customWidth="1"/>
    <col min="1034" max="1034" width="9.125" style="18" customWidth="1"/>
    <col min="1035" max="1035" width="7.625" style="18" customWidth="1"/>
    <col min="1036" max="1036" width="6.625" style="18" customWidth="1"/>
    <col min="1037" max="1037" width="6" style="18" customWidth="1"/>
    <col min="1038" max="1038" width="5.375" style="18" customWidth="1"/>
    <col min="1039" max="1039" width="9" style="18" customWidth="1"/>
    <col min="1040" max="1040" width="7.375" style="18" customWidth="1"/>
    <col min="1041" max="1041" width="9.75" style="18" customWidth="1"/>
    <col min="1042" max="1042" width="6.625" style="18" customWidth="1"/>
    <col min="1043" max="1043" width="8.25" style="18" customWidth="1"/>
    <col min="1044" max="1044" width="8" style="18" customWidth="1"/>
    <col min="1045" max="1045" width="7.625" style="18" customWidth="1"/>
    <col min="1046" max="1046" width="10.125" style="18" customWidth="1"/>
    <col min="1047" max="1047" width="8.125" style="18" customWidth="1"/>
    <col min="1048" max="1048" width="7.625" style="18" customWidth="1"/>
    <col min="1049" max="1049" width="11.75" style="18" customWidth="1"/>
    <col min="1050" max="1050" width="10.875" style="18" customWidth="1"/>
    <col min="1051" max="1051" width="5.25" style="18" customWidth="1"/>
    <col min="1052" max="1052" width="6.125" style="18" customWidth="1"/>
    <col min="1053" max="1053" width="7.75" style="18" customWidth="1"/>
    <col min="1054" max="1054" width="11.75" style="18" customWidth="1"/>
    <col min="1055" max="1056" width="52.75" style="18" customWidth="1"/>
    <col min="1057" max="1275" width="9.125" style="18" customWidth="1"/>
    <col min="1276" max="1276" width="7.625" style="18" customWidth="1"/>
    <col min="1277" max="1277" width="23.625" style="18"/>
    <col min="1278" max="1278" width="7.625" style="18" customWidth="1"/>
    <col min="1279" max="1279" width="23.625" style="18" customWidth="1"/>
    <col min="1280" max="1280" width="13.125" style="18" customWidth="1"/>
    <col min="1281" max="1281" width="9.25" style="18" bestFit="1" customWidth="1"/>
    <col min="1282" max="1282" width="6.625" style="18" bestFit="1" customWidth="1"/>
    <col min="1283" max="1283" width="9.625" style="18" customWidth="1"/>
    <col min="1284" max="1284" width="11.125" style="18" customWidth="1"/>
    <col min="1285" max="1285" width="13.25" style="18" customWidth="1"/>
    <col min="1286" max="1286" width="5.125" style="18" bestFit="1" customWidth="1"/>
    <col min="1287" max="1287" width="7.375" style="18" bestFit="1" customWidth="1"/>
    <col min="1288" max="1288" width="10.625" style="18" customWidth="1"/>
    <col min="1289" max="1289" width="6.25" style="18" customWidth="1"/>
    <col min="1290" max="1290" width="9.125" style="18" customWidth="1"/>
    <col min="1291" max="1291" width="7.625" style="18" customWidth="1"/>
    <col min="1292" max="1292" width="6.625" style="18" customWidth="1"/>
    <col min="1293" max="1293" width="6" style="18" customWidth="1"/>
    <col min="1294" max="1294" width="5.375" style="18" customWidth="1"/>
    <col min="1295" max="1295" width="9" style="18" customWidth="1"/>
    <col min="1296" max="1296" width="7.375" style="18" customWidth="1"/>
    <col min="1297" max="1297" width="9.75" style="18" customWidth="1"/>
    <col min="1298" max="1298" width="6.625" style="18" customWidth="1"/>
    <col min="1299" max="1299" width="8.25" style="18" customWidth="1"/>
    <col min="1300" max="1300" width="8" style="18" customWidth="1"/>
    <col min="1301" max="1301" width="7.625" style="18" customWidth="1"/>
    <col min="1302" max="1302" width="10.125" style="18" customWidth="1"/>
    <col min="1303" max="1303" width="8.125" style="18" customWidth="1"/>
    <col min="1304" max="1304" width="7.625" style="18" customWidth="1"/>
    <col min="1305" max="1305" width="11.75" style="18" customWidth="1"/>
    <col min="1306" max="1306" width="10.875" style="18" customWidth="1"/>
    <col min="1307" max="1307" width="5.25" style="18" customWidth="1"/>
    <col min="1308" max="1308" width="6.125" style="18" customWidth="1"/>
    <col min="1309" max="1309" width="7.75" style="18" customWidth="1"/>
    <col min="1310" max="1310" width="11.75" style="18" customWidth="1"/>
    <col min="1311" max="1312" width="52.75" style="18" customWidth="1"/>
    <col min="1313" max="1531" width="9.125" style="18" customWidth="1"/>
    <col min="1532" max="1532" width="7.625" style="18" customWidth="1"/>
    <col min="1533" max="1533" width="23.625" style="18"/>
    <col min="1534" max="1534" width="7.625" style="18" customWidth="1"/>
    <col min="1535" max="1535" width="23.625" style="18" customWidth="1"/>
    <col min="1536" max="1536" width="13.125" style="18" customWidth="1"/>
    <col min="1537" max="1537" width="9.25" style="18" bestFit="1" customWidth="1"/>
    <col min="1538" max="1538" width="6.625" style="18" bestFit="1" customWidth="1"/>
    <col min="1539" max="1539" width="9.625" style="18" customWidth="1"/>
    <col min="1540" max="1540" width="11.125" style="18" customWidth="1"/>
    <col min="1541" max="1541" width="13.25" style="18" customWidth="1"/>
    <col min="1542" max="1542" width="5.125" style="18" bestFit="1" customWidth="1"/>
    <col min="1543" max="1543" width="7.375" style="18" bestFit="1" customWidth="1"/>
    <col min="1544" max="1544" width="10.625" style="18" customWidth="1"/>
    <col min="1545" max="1545" width="6.25" style="18" customWidth="1"/>
    <col min="1546" max="1546" width="9.125" style="18" customWidth="1"/>
    <col min="1547" max="1547" width="7.625" style="18" customWidth="1"/>
    <col min="1548" max="1548" width="6.625" style="18" customWidth="1"/>
    <col min="1549" max="1549" width="6" style="18" customWidth="1"/>
    <col min="1550" max="1550" width="5.375" style="18" customWidth="1"/>
    <col min="1551" max="1551" width="9" style="18" customWidth="1"/>
    <col min="1552" max="1552" width="7.375" style="18" customWidth="1"/>
    <col min="1553" max="1553" width="9.75" style="18" customWidth="1"/>
    <col min="1554" max="1554" width="6.625" style="18" customWidth="1"/>
    <col min="1555" max="1555" width="8.25" style="18" customWidth="1"/>
    <col min="1556" max="1556" width="8" style="18" customWidth="1"/>
    <col min="1557" max="1557" width="7.625" style="18" customWidth="1"/>
    <col min="1558" max="1558" width="10.125" style="18" customWidth="1"/>
    <col min="1559" max="1559" width="8.125" style="18" customWidth="1"/>
    <col min="1560" max="1560" width="7.625" style="18" customWidth="1"/>
    <col min="1561" max="1561" width="11.75" style="18" customWidth="1"/>
    <col min="1562" max="1562" width="10.875" style="18" customWidth="1"/>
    <col min="1563" max="1563" width="5.25" style="18" customWidth="1"/>
    <col min="1564" max="1564" width="6.125" style="18" customWidth="1"/>
    <col min="1565" max="1565" width="7.75" style="18" customWidth="1"/>
    <col min="1566" max="1566" width="11.75" style="18" customWidth="1"/>
    <col min="1567" max="1568" width="52.75" style="18" customWidth="1"/>
    <col min="1569" max="1787" width="9.125" style="18" customWidth="1"/>
    <col min="1788" max="1788" width="7.625" style="18" customWidth="1"/>
    <col min="1789" max="1789" width="23.625" style="18"/>
    <col min="1790" max="1790" width="7.625" style="18" customWidth="1"/>
    <col min="1791" max="1791" width="23.625" style="18" customWidth="1"/>
    <col min="1792" max="1792" width="13.125" style="18" customWidth="1"/>
    <col min="1793" max="1793" width="9.25" style="18" bestFit="1" customWidth="1"/>
    <col min="1794" max="1794" width="6.625" style="18" bestFit="1" customWidth="1"/>
    <col min="1795" max="1795" width="9.625" style="18" customWidth="1"/>
    <col min="1796" max="1796" width="11.125" style="18" customWidth="1"/>
    <col min="1797" max="1797" width="13.25" style="18" customWidth="1"/>
    <col min="1798" max="1798" width="5.125" style="18" bestFit="1" customWidth="1"/>
    <col min="1799" max="1799" width="7.375" style="18" bestFit="1" customWidth="1"/>
    <col min="1800" max="1800" width="10.625" style="18" customWidth="1"/>
    <col min="1801" max="1801" width="6.25" style="18" customWidth="1"/>
    <col min="1802" max="1802" width="9.125" style="18" customWidth="1"/>
    <col min="1803" max="1803" width="7.625" style="18" customWidth="1"/>
    <col min="1804" max="1804" width="6.625" style="18" customWidth="1"/>
    <col min="1805" max="1805" width="6" style="18" customWidth="1"/>
    <col min="1806" max="1806" width="5.375" style="18" customWidth="1"/>
    <col min="1807" max="1807" width="9" style="18" customWidth="1"/>
    <col min="1808" max="1808" width="7.375" style="18" customWidth="1"/>
    <col min="1809" max="1809" width="9.75" style="18" customWidth="1"/>
    <col min="1810" max="1810" width="6.625" style="18" customWidth="1"/>
    <col min="1811" max="1811" width="8.25" style="18" customWidth="1"/>
    <col min="1812" max="1812" width="8" style="18" customWidth="1"/>
    <col min="1813" max="1813" width="7.625" style="18" customWidth="1"/>
    <col min="1814" max="1814" width="10.125" style="18" customWidth="1"/>
    <col min="1815" max="1815" width="8.125" style="18" customWidth="1"/>
    <col min="1816" max="1816" width="7.625" style="18" customWidth="1"/>
    <col min="1817" max="1817" width="11.75" style="18" customWidth="1"/>
    <col min="1818" max="1818" width="10.875" style="18" customWidth="1"/>
    <col min="1819" max="1819" width="5.25" style="18" customWidth="1"/>
    <col min="1820" max="1820" width="6.125" style="18" customWidth="1"/>
    <col min="1821" max="1821" width="7.75" style="18" customWidth="1"/>
    <col min="1822" max="1822" width="11.75" style="18" customWidth="1"/>
    <col min="1823" max="1824" width="52.75" style="18" customWidth="1"/>
    <col min="1825" max="2043" width="9.125" style="18" customWidth="1"/>
    <col min="2044" max="2044" width="7.625" style="18" customWidth="1"/>
    <col min="2045" max="2045" width="23.625" style="18"/>
    <col min="2046" max="2046" width="7.625" style="18" customWidth="1"/>
    <col min="2047" max="2047" width="23.625" style="18" customWidth="1"/>
    <col min="2048" max="2048" width="13.125" style="18" customWidth="1"/>
    <col min="2049" max="2049" width="9.25" style="18" bestFit="1" customWidth="1"/>
    <col min="2050" max="2050" width="6.625" style="18" bestFit="1" customWidth="1"/>
    <col min="2051" max="2051" width="9.625" style="18" customWidth="1"/>
    <col min="2052" max="2052" width="11.125" style="18" customWidth="1"/>
    <col min="2053" max="2053" width="13.25" style="18" customWidth="1"/>
    <col min="2054" max="2054" width="5.125" style="18" bestFit="1" customWidth="1"/>
    <col min="2055" max="2055" width="7.375" style="18" bestFit="1" customWidth="1"/>
    <col min="2056" max="2056" width="10.625" style="18" customWidth="1"/>
    <col min="2057" max="2057" width="6.25" style="18" customWidth="1"/>
    <col min="2058" max="2058" width="9.125" style="18" customWidth="1"/>
    <col min="2059" max="2059" width="7.625" style="18" customWidth="1"/>
    <col min="2060" max="2060" width="6.625" style="18" customWidth="1"/>
    <col min="2061" max="2061" width="6" style="18" customWidth="1"/>
    <col min="2062" max="2062" width="5.375" style="18" customWidth="1"/>
    <col min="2063" max="2063" width="9" style="18" customWidth="1"/>
    <col min="2064" max="2064" width="7.375" style="18" customWidth="1"/>
    <col min="2065" max="2065" width="9.75" style="18" customWidth="1"/>
    <col min="2066" max="2066" width="6.625" style="18" customWidth="1"/>
    <col min="2067" max="2067" width="8.25" style="18" customWidth="1"/>
    <col min="2068" max="2068" width="8" style="18" customWidth="1"/>
    <col min="2069" max="2069" width="7.625" style="18" customWidth="1"/>
    <col min="2070" max="2070" width="10.125" style="18" customWidth="1"/>
    <col min="2071" max="2071" width="8.125" style="18" customWidth="1"/>
    <col min="2072" max="2072" width="7.625" style="18" customWidth="1"/>
    <col min="2073" max="2073" width="11.75" style="18" customWidth="1"/>
    <col min="2074" max="2074" width="10.875" style="18" customWidth="1"/>
    <col min="2075" max="2075" width="5.25" style="18" customWidth="1"/>
    <col min="2076" max="2076" width="6.125" style="18" customWidth="1"/>
    <col min="2077" max="2077" width="7.75" style="18" customWidth="1"/>
    <col min="2078" max="2078" width="11.75" style="18" customWidth="1"/>
    <col min="2079" max="2080" width="52.75" style="18" customWidth="1"/>
    <col min="2081" max="2299" width="9.125" style="18" customWidth="1"/>
    <col min="2300" max="2300" width="7.625" style="18" customWidth="1"/>
    <col min="2301" max="2301" width="23.625" style="18"/>
    <col min="2302" max="2302" width="7.625" style="18" customWidth="1"/>
    <col min="2303" max="2303" width="23.625" style="18" customWidth="1"/>
    <col min="2304" max="2304" width="13.125" style="18" customWidth="1"/>
    <col min="2305" max="2305" width="9.25" style="18" bestFit="1" customWidth="1"/>
    <col min="2306" max="2306" width="6.625" style="18" bestFit="1" customWidth="1"/>
    <col min="2307" max="2307" width="9.625" style="18" customWidth="1"/>
    <col min="2308" max="2308" width="11.125" style="18" customWidth="1"/>
    <col min="2309" max="2309" width="13.25" style="18" customWidth="1"/>
    <col min="2310" max="2310" width="5.125" style="18" bestFit="1" customWidth="1"/>
    <col min="2311" max="2311" width="7.375" style="18" bestFit="1" customWidth="1"/>
    <col min="2312" max="2312" width="10.625" style="18" customWidth="1"/>
    <col min="2313" max="2313" width="6.25" style="18" customWidth="1"/>
    <col min="2314" max="2314" width="9.125" style="18" customWidth="1"/>
    <col min="2315" max="2315" width="7.625" style="18" customWidth="1"/>
    <col min="2316" max="2316" width="6.625" style="18" customWidth="1"/>
    <col min="2317" max="2317" width="6" style="18" customWidth="1"/>
    <col min="2318" max="2318" width="5.375" style="18" customWidth="1"/>
    <col min="2319" max="2319" width="9" style="18" customWidth="1"/>
    <col min="2320" max="2320" width="7.375" style="18" customWidth="1"/>
    <col min="2321" max="2321" width="9.75" style="18" customWidth="1"/>
    <col min="2322" max="2322" width="6.625" style="18" customWidth="1"/>
    <col min="2323" max="2323" width="8.25" style="18" customWidth="1"/>
    <col min="2324" max="2324" width="8" style="18" customWidth="1"/>
    <col min="2325" max="2325" width="7.625" style="18" customWidth="1"/>
    <col min="2326" max="2326" width="10.125" style="18" customWidth="1"/>
    <col min="2327" max="2327" width="8.125" style="18" customWidth="1"/>
    <col min="2328" max="2328" width="7.625" style="18" customWidth="1"/>
    <col min="2329" max="2329" width="11.75" style="18" customWidth="1"/>
    <col min="2330" max="2330" width="10.875" style="18" customWidth="1"/>
    <col min="2331" max="2331" width="5.25" style="18" customWidth="1"/>
    <col min="2332" max="2332" width="6.125" style="18" customWidth="1"/>
    <col min="2333" max="2333" width="7.75" style="18" customWidth="1"/>
    <col min="2334" max="2334" width="11.75" style="18" customWidth="1"/>
    <col min="2335" max="2336" width="52.75" style="18" customWidth="1"/>
    <col min="2337" max="2555" width="9.125" style="18" customWidth="1"/>
    <col min="2556" max="2556" width="7.625" style="18" customWidth="1"/>
    <col min="2557" max="2557" width="23.625" style="18"/>
    <col min="2558" max="2558" width="7.625" style="18" customWidth="1"/>
    <col min="2559" max="2559" width="23.625" style="18" customWidth="1"/>
    <col min="2560" max="2560" width="13.125" style="18" customWidth="1"/>
    <col min="2561" max="2561" width="9.25" style="18" bestFit="1" customWidth="1"/>
    <col min="2562" max="2562" width="6.625" style="18" bestFit="1" customWidth="1"/>
    <col min="2563" max="2563" width="9.625" style="18" customWidth="1"/>
    <col min="2564" max="2564" width="11.125" style="18" customWidth="1"/>
    <col min="2565" max="2565" width="13.25" style="18" customWidth="1"/>
    <col min="2566" max="2566" width="5.125" style="18" bestFit="1" customWidth="1"/>
    <col min="2567" max="2567" width="7.375" style="18" bestFit="1" customWidth="1"/>
    <col min="2568" max="2568" width="10.625" style="18" customWidth="1"/>
    <col min="2569" max="2569" width="6.25" style="18" customWidth="1"/>
    <col min="2570" max="2570" width="9.125" style="18" customWidth="1"/>
    <col min="2571" max="2571" width="7.625" style="18" customWidth="1"/>
    <col min="2572" max="2572" width="6.625" style="18" customWidth="1"/>
    <col min="2573" max="2573" width="6" style="18" customWidth="1"/>
    <col min="2574" max="2574" width="5.375" style="18" customWidth="1"/>
    <col min="2575" max="2575" width="9" style="18" customWidth="1"/>
    <col min="2576" max="2576" width="7.375" style="18" customWidth="1"/>
    <col min="2577" max="2577" width="9.75" style="18" customWidth="1"/>
    <col min="2578" max="2578" width="6.625" style="18" customWidth="1"/>
    <col min="2579" max="2579" width="8.25" style="18" customWidth="1"/>
    <col min="2580" max="2580" width="8" style="18" customWidth="1"/>
    <col min="2581" max="2581" width="7.625" style="18" customWidth="1"/>
    <col min="2582" max="2582" width="10.125" style="18" customWidth="1"/>
    <col min="2583" max="2583" width="8.125" style="18" customWidth="1"/>
    <col min="2584" max="2584" width="7.625" style="18" customWidth="1"/>
    <col min="2585" max="2585" width="11.75" style="18" customWidth="1"/>
    <col min="2586" max="2586" width="10.875" style="18" customWidth="1"/>
    <col min="2587" max="2587" width="5.25" style="18" customWidth="1"/>
    <col min="2588" max="2588" width="6.125" style="18" customWidth="1"/>
    <col min="2589" max="2589" width="7.75" style="18" customWidth="1"/>
    <col min="2590" max="2590" width="11.75" style="18" customWidth="1"/>
    <col min="2591" max="2592" width="52.75" style="18" customWidth="1"/>
    <col min="2593" max="2811" width="9.125" style="18" customWidth="1"/>
    <col min="2812" max="2812" width="7.625" style="18" customWidth="1"/>
    <col min="2813" max="2813" width="23.625" style="18"/>
    <col min="2814" max="2814" width="7.625" style="18" customWidth="1"/>
    <col min="2815" max="2815" width="23.625" style="18" customWidth="1"/>
    <col min="2816" max="2816" width="13.125" style="18" customWidth="1"/>
    <col min="2817" max="2817" width="9.25" style="18" bestFit="1" customWidth="1"/>
    <col min="2818" max="2818" width="6.625" style="18" bestFit="1" customWidth="1"/>
    <col min="2819" max="2819" width="9.625" style="18" customWidth="1"/>
    <col min="2820" max="2820" width="11.125" style="18" customWidth="1"/>
    <col min="2821" max="2821" width="13.25" style="18" customWidth="1"/>
    <col min="2822" max="2822" width="5.125" style="18" bestFit="1" customWidth="1"/>
    <col min="2823" max="2823" width="7.375" style="18" bestFit="1" customWidth="1"/>
    <col min="2824" max="2824" width="10.625" style="18" customWidth="1"/>
    <col min="2825" max="2825" width="6.25" style="18" customWidth="1"/>
    <col min="2826" max="2826" width="9.125" style="18" customWidth="1"/>
    <col min="2827" max="2827" width="7.625" style="18" customWidth="1"/>
    <col min="2828" max="2828" width="6.625" style="18" customWidth="1"/>
    <col min="2829" max="2829" width="6" style="18" customWidth="1"/>
    <col min="2830" max="2830" width="5.375" style="18" customWidth="1"/>
    <col min="2831" max="2831" width="9" style="18" customWidth="1"/>
    <col min="2832" max="2832" width="7.375" style="18" customWidth="1"/>
    <col min="2833" max="2833" width="9.75" style="18" customWidth="1"/>
    <col min="2834" max="2834" width="6.625" style="18" customWidth="1"/>
    <col min="2835" max="2835" width="8.25" style="18" customWidth="1"/>
    <col min="2836" max="2836" width="8" style="18" customWidth="1"/>
    <col min="2837" max="2837" width="7.625" style="18" customWidth="1"/>
    <col min="2838" max="2838" width="10.125" style="18" customWidth="1"/>
    <col min="2839" max="2839" width="8.125" style="18" customWidth="1"/>
    <col min="2840" max="2840" width="7.625" style="18" customWidth="1"/>
    <col min="2841" max="2841" width="11.75" style="18" customWidth="1"/>
    <col min="2842" max="2842" width="10.875" style="18" customWidth="1"/>
    <col min="2843" max="2843" width="5.25" style="18" customWidth="1"/>
    <col min="2844" max="2844" width="6.125" style="18" customWidth="1"/>
    <col min="2845" max="2845" width="7.75" style="18" customWidth="1"/>
    <col min="2846" max="2846" width="11.75" style="18" customWidth="1"/>
    <col min="2847" max="2848" width="52.75" style="18" customWidth="1"/>
    <col min="2849" max="3067" width="9.125" style="18" customWidth="1"/>
    <col min="3068" max="3068" width="7.625" style="18" customWidth="1"/>
    <col min="3069" max="3069" width="23.625" style="18"/>
    <col min="3070" max="3070" width="7.625" style="18" customWidth="1"/>
    <col min="3071" max="3071" width="23.625" style="18" customWidth="1"/>
    <col min="3072" max="3072" width="13.125" style="18" customWidth="1"/>
    <col min="3073" max="3073" width="9.25" style="18" bestFit="1" customWidth="1"/>
    <col min="3074" max="3074" width="6.625" style="18" bestFit="1" customWidth="1"/>
    <col min="3075" max="3075" width="9.625" style="18" customWidth="1"/>
    <col min="3076" max="3076" width="11.125" style="18" customWidth="1"/>
    <col min="3077" max="3077" width="13.25" style="18" customWidth="1"/>
    <col min="3078" max="3078" width="5.125" style="18" bestFit="1" customWidth="1"/>
    <col min="3079" max="3079" width="7.375" style="18" bestFit="1" customWidth="1"/>
    <col min="3080" max="3080" width="10.625" style="18" customWidth="1"/>
    <col min="3081" max="3081" width="6.25" style="18" customWidth="1"/>
    <col min="3082" max="3082" width="9.125" style="18" customWidth="1"/>
    <col min="3083" max="3083" width="7.625" style="18" customWidth="1"/>
    <col min="3084" max="3084" width="6.625" style="18" customWidth="1"/>
    <col min="3085" max="3085" width="6" style="18" customWidth="1"/>
    <col min="3086" max="3086" width="5.375" style="18" customWidth="1"/>
    <col min="3087" max="3087" width="9" style="18" customWidth="1"/>
    <col min="3088" max="3088" width="7.375" style="18" customWidth="1"/>
    <col min="3089" max="3089" width="9.75" style="18" customWidth="1"/>
    <col min="3090" max="3090" width="6.625" style="18" customWidth="1"/>
    <col min="3091" max="3091" width="8.25" style="18" customWidth="1"/>
    <col min="3092" max="3092" width="8" style="18" customWidth="1"/>
    <col min="3093" max="3093" width="7.625" style="18" customWidth="1"/>
    <col min="3094" max="3094" width="10.125" style="18" customWidth="1"/>
    <col min="3095" max="3095" width="8.125" style="18" customWidth="1"/>
    <col min="3096" max="3096" width="7.625" style="18" customWidth="1"/>
    <col min="3097" max="3097" width="11.75" style="18" customWidth="1"/>
    <col min="3098" max="3098" width="10.875" style="18" customWidth="1"/>
    <col min="3099" max="3099" width="5.25" style="18" customWidth="1"/>
    <col min="3100" max="3100" width="6.125" style="18" customWidth="1"/>
    <col min="3101" max="3101" width="7.75" style="18" customWidth="1"/>
    <col min="3102" max="3102" width="11.75" style="18" customWidth="1"/>
    <col min="3103" max="3104" width="52.75" style="18" customWidth="1"/>
    <col min="3105" max="3323" width="9.125" style="18" customWidth="1"/>
    <col min="3324" max="3324" width="7.625" style="18" customWidth="1"/>
    <col min="3325" max="3325" width="23.625" style="18"/>
    <col min="3326" max="3326" width="7.625" style="18" customWidth="1"/>
    <col min="3327" max="3327" width="23.625" style="18" customWidth="1"/>
    <col min="3328" max="3328" width="13.125" style="18" customWidth="1"/>
    <col min="3329" max="3329" width="9.25" style="18" bestFit="1" customWidth="1"/>
    <col min="3330" max="3330" width="6.625" style="18" bestFit="1" customWidth="1"/>
    <col min="3331" max="3331" width="9.625" style="18" customWidth="1"/>
    <col min="3332" max="3332" width="11.125" style="18" customWidth="1"/>
    <col min="3333" max="3333" width="13.25" style="18" customWidth="1"/>
    <col min="3334" max="3334" width="5.125" style="18" bestFit="1" customWidth="1"/>
    <col min="3335" max="3335" width="7.375" style="18" bestFit="1" customWidth="1"/>
    <col min="3336" max="3336" width="10.625" style="18" customWidth="1"/>
    <col min="3337" max="3337" width="6.25" style="18" customWidth="1"/>
    <col min="3338" max="3338" width="9.125" style="18" customWidth="1"/>
    <col min="3339" max="3339" width="7.625" style="18" customWidth="1"/>
    <col min="3340" max="3340" width="6.625" style="18" customWidth="1"/>
    <col min="3341" max="3341" width="6" style="18" customWidth="1"/>
    <col min="3342" max="3342" width="5.375" style="18" customWidth="1"/>
    <col min="3343" max="3343" width="9" style="18" customWidth="1"/>
    <col min="3344" max="3344" width="7.375" style="18" customWidth="1"/>
    <col min="3345" max="3345" width="9.75" style="18" customWidth="1"/>
    <col min="3346" max="3346" width="6.625" style="18" customWidth="1"/>
    <col min="3347" max="3347" width="8.25" style="18" customWidth="1"/>
    <col min="3348" max="3348" width="8" style="18" customWidth="1"/>
    <col min="3349" max="3349" width="7.625" style="18" customWidth="1"/>
    <col min="3350" max="3350" width="10.125" style="18" customWidth="1"/>
    <col min="3351" max="3351" width="8.125" style="18" customWidth="1"/>
    <col min="3352" max="3352" width="7.625" style="18" customWidth="1"/>
    <col min="3353" max="3353" width="11.75" style="18" customWidth="1"/>
    <col min="3354" max="3354" width="10.875" style="18" customWidth="1"/>
    <col min="3355" max="3355" width="5.25" style="18" customWidth="1"/>
    <col min="3356" max="3356" width="6.125" style="18" customWidth="1"/>
    <col min="3357" max="3357" width="7.75" style="18" customWidth="1"/>
    <col min="3358" max="3358" width="11.75" style="18" customWidth="1"/>
    <col min="3359" max="3360" width="52.75" style="18" customWidth="1"/>
    <col min="3361" max="3579" width="9.125" style="18" customWidth="1"/>
    <col min="3580" max="3580" width="7.625" style="18" customWidth="1"/>
    <col min="3581" max="3581" width="23.625" style="18"/>
    <col min="3582" max="3582" width="7.625" style="18" customWidth="1"/>
    <col min="3583" max="3583" width="23.625" style="18" customWidth="1"/>
    <col min="3584" max="3584" width="13.125" style="18" customWidth="1"/>
    <col min="3585" max="3585" width="9.25" style="18" bestFit="1" customWidth="1"/>
    <col min="3586" max="3586" width="6.625" style="18" bestFit="1" customWidth="1"/>
    <col min="3587" max="3587" width="9.625" style="18" customWidth="1"/>
    <col min="3588" max="3588" width="11.125" style="18" customWidth="1"/>
    <col min="3589" max="3589" width="13.25" style="18" customWidth="1"/>
    <col min="3590" max="3590" width="5.125" style="18" bestFit="1" customWidth="1"/>
    <col min="3591" max="3591" width="7.375" style="18" bestFit="1" customWidth="1"/>
    <col min="3592" max="3592" width="10.625" style="18" customWidth="1"/>
    <col min="3593" max="3593" width="6.25" style="18" customWidth="1"/>
    <col min="3594" max="3594" width="9.125" style="18" customWidth="1"/>
    <col min="3595" max="3595" width="7.625" style="18" customWidth="1"/>
    <col min="3596" max="3596" width="6.625" style="18" customWidth="1"/>
    <col min="3597" max="3597" width="6" style="18" customWidth="1"/>
    <col min="3598" max="3598" width="5.375" style="18" customWidth="1"/>
    <col min="3599" max="3599" width="9" style="18" customWidth="1"/>
    <col min="3600" max="3600" width="7.375" style="18" customWidth="1"/>
    <col min="3601" max="3601" width="9.75" style="18" customWidth="1"/>
    <col min="3602" max="3602" width="6.625" style="18" customWidth="1"/>
    <col min="3603" max="3603" width="8.25" style="18" customWidth="1"/>
    <col min="3604" max="3604" width="8" style="18" customWidth="1"/>
    <col min="3605" max="3605" width="7.625" style="18" customWidth="1"/>
    <col min="3606" max="3606" width="10.125" style="18" customWidth="1"/>
    <col min="3607" max="3607" width="8.125" style="18" customWidth="1"/>
    <col min="3608" max="3608" width="7.625" style="18" customWidth="1"/>
    <col min="3609" max="3609" width="11.75" style="18" customWidth="1"/>
    <col min="3610" max="3610" width="10.875" style="18" customWidth="1"/>
    <col min="3611" max="3611" width="5.25" style="18" customWidth="1"/>
    <col min="3612" max="3612" width="6.125" style="18" customWidth="1"/>
    <col min="3613" max="3613" width="7.75" style="18" customWidth="1"/>
    <col min="3614" max="3614" width="11.75" style="18" customWidth="1"/>
    <col min="3615" max="3616" width="52.75" style="18" customWidth="1"/>
    <col min="3617" max="3835" width="9.125" style="18" customWidth="1"/>
    <col min="3836" max="3836" width="7.625" style="18" customWidth="1"/>
    <col min="3837" max="3837" width="23.625" style="18"/>
    <col min="3838" max="3838" width="7.625" style="18" customWidth="1"/>
    <col min="3839" max="3839" width="23.625" style="18" customWidth="1"/>
    <col min="3840" max="3840" width="13.125" style="18" customWidth="1"/>
    <col min="3841" max="3841" width="9.25" style="18" bestFit="1" customWidth="1"/>
    <col min="3842" max="3842" width="6.625" style="18" bestFit="1" customWidth="1"/>
    <col min="3843" max="3843" width="9.625" style="18" customWidth="1"/>
    <col min="3844" max="3844" width="11.125" style="18" customWidth="1"/>
    <col min="3845" max="3845" width="13.25" style="18" customWidth="1"/>
    <col min="3846" max="3846" width="5.125" style="18" bestFit="1" customWidth="1"/>
    <col min="3847" max="3847" width="7.375" style="18" bestFit="1" customWidth="1"/>
    <col min="3848" max="3848" width="10.625" style="18" customWidth="1"/>
    <col min="3849" max="3849" width="6.25" style="18" customWidth="1"/>
    <col min="3850" max="3850" width="9.125" style="18" customWidth="1"/>
    <col min="3851" max="3851" width="7.625" style="18" customWidth="1"/>
    <col min="3852" max="3852" width="6.625" style="18" customWidth="1"/>
    <col min="3853" max="3853" width="6" style="18" customWidth="1"/>
    <col min="3854" max="3854" width="5.375" style="18" customWidth="1"/>
    <col min="3855" max="3855" width="9" style="18" customWidth="1"/>
    <col min="3856" max="3856" width="7.375" style="18" customWidth="1"/>
    <col min="3857" max="3857" width="9.75" style="18" customWidth="1"/>
    <col min="3858" max="3858" width="6.625" style="18" customWidth="1"/>
    <col min="3859" max="3859" width="8.25" style="18" customWidth="1"/>
    <col min="3860" max="3860" width="8" style="18" customWidth="1"/>
    <col min="3861" max="3861" width="7.625" style="18" customWidth="1"/>
    <col min="3862" max="3862" width="10.125" style="18" customWidth="1"/>
    <col min="3863" max="3863" width="8.125" style="18" customWidth="1"/>
    <col min="3864" max="3864" width="7.625" style="18" customWidth="1"/>
    <col min="3865" max="3865" width="11.75" style="18" customWidth="1"/>
    <col min="3866" max="3866" width="10.875" style="18" customWidth="1"/>
    <col min="3867" max="3867" width="5.25" style="18" customWidth="1"/>
    <col min="3868" max="3868" width="6.125" style="18" customWidth="1"/>
    <col min="3869" max="3869" width="7.75" style="18" customWidth="1"/>
    <col min="3870" max="3870" width="11.75" style="18" customWidth="1"/>
    <col min="3871" max="3872" width="52.75" style="18" customWidth="1"/>
    <col min="3873" max="4091" width="9.125" style="18" customWidth="1"/>
    <col min="4092" max="4092" width="7.625" style="18" customWidth="1"/>
    <col min="4093" max="4093" width="23.625" style="18"/>
    <col min="4094" max="4094" width="7.625" style="18" customWidth="1"/>
    <col min="4095" max="4095" width="23.625" style="18" customWidth="1"/>
    <col min="4096" max="4096" width="13.125" style="18" customWidth="1"/>
    <col min="4097" max="4097" width="9.25" style="18" bestFit="1" customWidth="1"/>
    <col min="4098" max="4098" width="6.625" style="18" bestFit="1" customWidth="1"/>
    <col min="4099" max="4099" width="9.625" style="18" customWidth="1"/>
    <col min="4100" max="4100" width="11.125" style="18" customWidth="1"/>
    <col min="4101" max="4101" width="13.25" style="18" customWidth="1"/>
    <col min="4102" max="4102" width="5.125" style="18" bestFit="1" customWidth="1"/>
    <col min="4103" max="4103" width="7.375" style="18" bestFit="1" customWidth="1"/>
    <col min="4104" max="4104" width="10.625" style="18" customWidth="1"/>
    <col min="4105" max="4105" width="6.25" style="18" customWidth="1"/>
    <col min="4106" max="4106" width="9.125" style="18" customWidth="1"/>
    <col min="4107" max="4107" width="7.625" style="18" customWidth="1"/>
    <col min="4108" max="4108" width="6.625" style="18" customWidth="1"/>
    <col min="4109" max="4109" width="6" style="18" customWidth="1"/>
    <col min="4110" max="4110" width="5.375" style="18" customWidth="1"/>
    <col min="4111" max="4111" width="9" style="18" customWidth="1"/>
    <col min="4112" max="4112" width="7.375" style="18" customWidth="1"/>
    <col min="4113" max="4113" width="9.75" style="18" customWidth="1"/>
    <col min="4114" max="4114" width="6.625" style="18" customWidth="1"/>
    <col min="4115" max="4115" width="8.25" style="18" customWidth="1"/>
    <col min="4116" max="4116" width="8" style="18" customWidth="1"/>
    <col min="4117" max="4117" width="7.625" style="18" customWidth="1"/>
    <col min="4118" max="4118" width="10.125" style="18" customWidth="1"/>
    <col min="4119" max="4119" width="8.125" style="18" customWidth="1"/>
    <col min="4120" max="4120" width="7.625" style="18" customWidth="1"/>
    <col min="4121" max="4121" width="11.75" style="18" customWidth="1"/>
    <col min="4122" max="4122" width="10.875" style="18" customWidth="1"/>
    <col min="4123" max="4123" width="5.25" style="18" customWidth="1"/>
    <col min="4124" max="4124" width="6.125" style="18" customWidth="1"/>
    <col min="4125" max="4125" width="7.75" style="18" customWidth="1"/>
    <col min="4126" max="4126" width="11.75" style="18" customWidth="1"/>
    <col min="4127" max="4128" width="52.75" style="18" customWidth="1"/>
    <col min="4129" max="4347" width="9.125" style="18" customWidth="1"/>
    <col min="4348" max="4348" width="7.625" style="18" customWidth="1"/>
    <col min="4349" max="4349" width="23.625" style="18"/>
    <col min="4350" max="4350" width="7.625" style="18" customWidth="1"/>
    <col min="4351" max="4351" width="23.625" style="18" customWidth="1"/>
    <col min="4352" max="4352" width="13.125" style="18" customWidth="1"/>
    <col min="4353" max="4353" width="9.25" style="18" bestFit="1" customWidth="1"/>
    <col min="4354" max="4354" width="6.625" style="18" bestFit="1" customWidth="1"/>
    <col min="4355" max="4355" width="9.625" style="18" customWidth="1"/>
    <col min="4356" max="4356" width="11.125" style="18" customWidth="1"/>
    <col min="4357" max="4357" width="13.25" style="18" customWidth="1"/>
    <col min="4358" max="4358" width="5.125" style="18" bestFit="1" customWidth="1"/>
    <col min="4359" max="4359" width="7.375" style="18" bestFit="1" customWidth="1"/>
    <col min="4360" max="4360" width="10.625" style="18" customWidth="1"/>
    <col min="4361" max="4361" width="6.25" style="18" customWidth="1"/>
    <col min="4362" max="4362" width="9.125" style="18" customWidth="1"/>
    <col min="4363" max="4363" width="7.625" style="18" customWidth="1"/>
    <col min="4364" max="4364" width="6.625" style="18" customWidth="1"/>
    <col min="4365" max="4365" width="6" style="18" customWidth="1"/>
    <col min="4366" max="4366" width="5.375" style="18" customWidth="1"/>
    <col min="4367" max="4367" width="9" style="18" customWidth="1"/>
    <col min="4368" max="4368" width="7.375" style="18" customWidth="1"/>
    <col min="4369" max="4369" width="9.75" style="18" customWidth="1"/>
    <col min="4370" max="4370" width="6.625" style="18" customWidth="1"/>
    <col min="4371" max="4371" width="8.25" style="18" customWidth="1"/>
    <col min="4372" max="4372" width="8" style="18" customWidth="1"/>
    <col min="4373" max="4373" width="7.625" style="18" customWidth="1"/>
    <col min="4374" max="4374" width="10.125" style="18" customWidth="1"/>
    <col min="4375" max="4375" width="8.125" style="18" customWidth="1"/>
    <col min="4376" max="4376" width="7.625" style="18" customWidth="1"/>
    <col min="4377" max="4377" width="11.75" style="18" customWidth="1"/>
    <col min="4378" max="4378" width="10.875" style="18" customWidth="1"/>
    <col min="4379" max="4379" width="5.25" style="18" customWidth="1"/>
    <col min="4380" max="4380" width="6.125" style="18" customWidth="1"/>
    <col min="4381" max="4381" width="7.75" style="18" customWidth="1"/>
    <col min="4382" max="4382" width="11.75" style="18" customWidth="1"/>
    <col min="4383" max="4384" width="52.75" style="18" customWidth="1"/>
    <col min="4385" max="4603" width="9.125" style="18" customWidth="1"/>
    <col min="4604" max="4604" width="7.625" style="18" customWidth="1"/>
    <col min="4605" max="4605" width="23.625" style="18"/>
    <col min="4606" max="4606" width="7.625" style="18" customWidth="1"/>
    <col min="4607" max="4607" width="23.625" style="18" customWidth="1"/>
    <col min="4608" max="4608" width="13.125" style="18" customWidth="1"/>
    <col min="4609" max="4609" width="9.25" style="18" bestFit="1" customWidth="1"/>
    <col min="4610" max="4610" width="6.625" style="18" bestFit="1" customWidth="1"/>
    <col min="4611" max="4611" width="9.625" style="18" customWidth="1"/>
    <col min="4612" max="4612" width="11.125" style="18" customWidth="1"/>
    <col min="4613" max="4613" width="13.25" style="18" customWidth="1"/>
    <col min="4614" max="4614" width="5.125" style="18" bestFit="1" customWidth="1"/>
    <col min="4615" max="4615" width="7.375" style="18" bestFit="1" customWidth="1"/>
    <col min="4616" max="4616" width="10.625" style="18" customWidth="1"/>
    <col min="4617" max="4617" width="6.25" style="18" customWidth="1"/>
    <col min="4618" max="4618" width="9.125" style="18" customWidth="1"/>
    <col min="4619" max="4619" width="7.625" style="18" customWidth="1"/>
    <col min="4620" max="4620" width="6.625" style="18" customWidth="1"/>
    <col min="4621" max="4621" width="6" style="18" customWidth="1"/>
    <col min="4622" max="4622" width="5.375" style="18" customWidth="1"/>
    <col min="4623" max="4623" width="9" style="18" customWidth="1"/>
    <col min="4624" max="4624" width="7.375" style="18" customWidth="1"/>
    <col min="4625" max="4625" width="9.75" style="18" customWidth="1"/>
    <col min="4626" max="4626" width="6.625" style="18" customWidth="1"/>
    <col min="4627" max="4627" width="8.25" style="18" customWidth="1"/>
    <col min="4628" max="4628" width="8" style="18" customWidth="1"/>
    <col min="4629" max="4629" width="7.625" style="18" customWidth="1"/>
    <col min="4630" max="4630" width="10.125" style="18" customWidth="1"/>
    <col min="4631" max="4631" width="8.125" style="18" customWidth="1"/>
    <col min="4632" max="4632" width="7.625" style="18" customWidth="1"/>
    <col min="4633" max="4633" width="11.75" style="18" customWidth="1"/>
    <col min="4634" max="4634" width="10.875" style="18" customWidth="1"/>
    <col min="4635" max="4635" width="5.25" style="18" customWidth="1"/>
    <col min="4636" max="4636" width="6.125" style="18" customWidth="1"/>
    <col min="4637" max="4637" width="7.75" style="18" customWidth="1"/>
    <col min="4638" max="4638" width="11.75" style="18" customWidth="1"/>
    <col min="4639" max="4640" width="52.75" style="18" customWidth="1"/>
    <col min="4641" max="4859" width="9.125" style="18" customWidth="1"/>
    <col min="4860" max="4860" width="7.625" style="18" customWidth="1"/>
    <col min="4861" max="4861" width="23.625" style="18"/>
    <col min="4862" max="4862" width="7.625" style="18" customWidth="1"/>
    <col min="4863" max="4863" width="23.625" style="18" customWidth="1"/>
    <col min="4864" max="4864" width="13.125" style="18" customWidth="1"/>
    <col min="4865" max="4865" width="9.25" style="18" bestFit="1" customWidth="1"/>
    <col min="4866" max="4866" width="6.625" style="18" bestFit="1" customWidth="1"/>
    <col min="4867" max="4867" width="9.625" style="18" customWidth="1"/>
    <col min="4868" max="4868" width="11.125" style="18" customWidth="1"/>
    <col min="4869" max="4869" width="13.25" style="18" customWidth="1"/>
    <col min="4870" max="4870" width="5.125" style="18" bestFit="1" customWidth="1"/>
    <col min="4871" max="4871" width="7.375" style="18" bestFit="1" customWidth="1"/>
    <col min="4872" max="4872" width="10.625" style="18" customWidth="1"/>
    <col min="4873" max="4873" width="6.25" style="18" customWidth="1"/>
    <col min="4874" max="4874" width="9.125" style="18" customWidth="1"/>
    <col min="4875" max="4875" width="7.625" style="18" customWidth="1"/>
    <col min="4876" max="4876" width="6.625" style="18" customWidth="1"/>
    <col min="4877" max="4877" width="6" style="18" customWidth="1"/>
    <col min="4878" max="4878" width="5.375" style="18" customWidth="1"/>
    <col min="4879" max="4879" width="9" style="18" customWidth="1"/>
    <col min="4880" max="4880" width="7.375" style="18" customWidth="1"/>
    <col min="4881" max="4881" width="9.75" style="18" customWidth="1"/>
    <col min="4882" max="4882" width="6.625" style="18" customWidth="1"/>
    <col min="4883" max="4883" width="8.25" style="18" customWidth="1"/>
    <col min="4884" max="4884" width="8" style="18" customWidth="1"/>
    <col min="4885" max="4885" width="7.625" style="18" customWidth="1"/>
    <col min="4886" max="4886" width="10.125" style="18" customWidth="1"/>
    <col min="4887" max="4887" width="8.125" style="18" customWidth="1"/>
    <col min="4888" max="4888" width="7.625" style="18" customWidth="1"/>
    <col min="4889" max="4889" width="11.75" style="18" customWidth="1"/>
    <col min="4890" max="4890" width="10.875" style="18" customWidth="1"/>
    <col min="4891" max="4891" width="5.25" style="18" customWidth="1"/>
    <col min="4892" max="4892" width="6.125" style="18" customWidth="1"/>
    <col min="4893" max="4893" width="7.75" style="18" customWidth="1"/>
    <col min="4894" max="4894" width="11.75" style="18" customWidth="1"/>
    <col min="4895" max="4896" width="52.75" style="18" customWidth="1"/>
    <col min="4897" max="5115" width="9.125" style="18" customWidth="1"/>
    <col min="5116" max="5116" width="7.625" style="18" customWidth="1"/>
    <col min="5117" max="5117" width="23.625" style="18"/>
    <col min="5118" max="5118" width="7.625" style="18" customWidth="1"/>
    <col min="5119" max="5119" width="23.625" style="18" customWidth="1"/>
    <col min="5120" max="5120" width="13.125" style="18" customWidth="1"/>
    <col min="5121" max="5121" width="9.25" style="18" bestFit="1" customWidth="1"/>
    <col min="5122" max="5122" width="6.625" style="18" bestFit="1" customWidth="1"/>
    <col min="5123" max="5123" width="9.625" style="18" customWidth="1"/>
    <col min="5124" max="5124" width="11.125" style="18" customWidth="1"/>
    <col min="5125" max="5125" width="13.25" style="18" customWidth="1"/>
    <col min="5126" max="5126" width="5.125" style="18" bestFit="1" customWidth="1"/>
    <col min="5127" max="5127" width="7.375" style="18" bestFit="1" customWidth="1"/>
    <col min="5128" max="5128" width="10.625" style="18" customWidth="1"/>
    <col min="5129" max="5129" width="6.25" style="18" customWidth="1"/>
    <col min="5130" max="5130" width="9.125" style="18" customWidth="1"/>
    <col min="5131" max="5131" width="7.625" style="18" customWidth="1"/>
    <col min="5132" max="5132" width="6.625" style="18" customWidth="1"/>
    <col min="5133" max="5133" width="6" style="18" customWidth="1"/>
    <col min="5134" max="5134" width="5.375" style="18" customWidth="1"/>
    <col min="5135" max="5135" width="9" style="18" customWidth="1"/>
    <col min="5136" max="5136" width="7.375" style="18" customWidth="1"/>
    <col min="5137" max="5137" width="9.75" style="18" customWidth="1"/>
    <col min="5138" max="5138" width="6.625" style="18" customWidth="1"/>
    <col min="5139" max="5139" width="8.25" style="18" customWidth="1"/>
    <col min="5140" max="5140" width="8" style="18" customWidth="1"/>
    <col min="5141" max="5141" width="7.625" style="18" customWidth="1"/>
    <col min="5142" max="5142" width="10.125" style="18" customWidth="1"/>
    <col min="5143" max="5143" width="8.125" style="18" customWidth="1"/>
    <col min="5144" max="5144" width="7.625" style="18" customWidth="1"/>
    <col min="5145" max="5145" width="11.75" style="18" customWidth="1"/>
    <col min="5146" max="5146" width="10.875" style="18" customWidth="1"/>
    <col min="5147" max="5147" width="5.25" style="18" customWidth="1"/>
    <col min="5148" max="5148" width="6.125" style="18" customWidth="1"/>
    <col min="5149" max="5149" width="7.75" style="18" customWidth="1"/>
    <col min="5150" max="5150" width="11.75" style="18" customWidth="1"/>
    <col min="5151" max="5152" width="52.75" style="18" customWidth="1"/>
    <col min="5153" max="5371" width="9.125" style="18" customWidth="1"/>
    <col min="5372" max="5372" width="7.625" style="18" customWidth="1"/>
    <col min="5373" max="5373" width="23.625" style="18"/>
    <col min="5374" max="5374" width="7.625" style="18" customWidth="1"/>
    <col min="5375" max="5375" width="23.625" style="18" customWidth="1"/>
    <col min="5376" max="5376" width="13.125" style="18" customWidth="1"/>
    <col min="5377" max="5377" width="9.25" style="18" bestFit="1" customWidth="1"/>
    <col min="5378" max="5378" width="6.625" style="18" bestFit="1" customWidth="1"/>
    <col min="5379" max="5379" width="9.625" style="18" customWidth="1"/>
    <col min="5380" max="5380" width="11.125" style="18" customWidth="1"/>
    <col min="5381" max="5381" width="13.25" style="18" customWidth="1"/>
    <col min="5382" max="5382" width="5.125" style="18" bestFit="1" customWidth="1"/>
    <col min="5383" max="5383" width="7.375" style="18" bestFit="1" customWidth="1"/>
    <col min="5384" max="5384" width="10.625" style="18" customWidth="1"/>
    <col min="5385" max="5385" width="6.25" style="18" customWidth="1"/>
    <col min="5386" max="5386" width="9.125" style="18" customWidth="1"/>
    <col min="5387" max="5387" width="7.625" style="18" customWidth="1"/>
    <col min="5388" max="5388" width="6.625" style="18" customWidth="1"/>
    <col min="5389" max="5389" width="6" style="18" customWidth="1"/>
    <col min="5390" max="5390" width="5.375" style="18" customWidth="1"/>
    <col min="5391" max="5391" width="9" style="18" customWidth="1"/>
    <col min="5392" max="5392" width="7.375" style="18" customWidth="1"/>
    <col min="5393" max="5393" width="9.75" style="18" customWidth="1"/>
    <col min="5394" max="5394" width="6.625" style="18" customWidth="1"/>
    <col min="5395" max="5395" width="8.25" style="18" customWidth="1"/>
    <col min="5396" max="5396" width="8" style="18" customWidth="1"/>
    <col min="5397" max="5397" width="7.625" style="18" customWidth="1"/>
    <col min="5398" max="5398" width="10.125" style="18" customWidth="1"/>
    <col min="5399" max="5399" width="8.125" style="18" customWidth="1"/>
    <col min="5400" max="5400" width="7.625" style="18" customWidth="1"/>
    <col min="5401" max="5401" width="11.75" style="18" customWidth="1"/>
    <col min="5402" max="5402" width="10.875" style="18" customWidth="1"/>
    <col min="5403" max="5403" width="5.25" style="18" customWidth="1"/>
    <col min="5404" max="5404" width="6.125" style="18" customWidth="1"/>
    <col min="5405" max="5405" width="7.75" style="18" customWidth="1"/>
    <col min="5406" max="5406" width="11.75" style="18" customWidth="1"/>
    <col min="5407" max="5408" width="52.75" style="18" customWidth="1"/>
    <col min="5409" max="5627" width="9.125" style="18" customWidth="1"/>
    <col min="5628" max="5628" width="7.625" style="18" customWidth="1"/>
    <col min="5629" max="5629" width="23.625" style="18"/>
    <col min="5630" max="5630" width="7.625" style="18" customWidth="1"/>
    <col min="5631" max="5631" width="23.625" style="18" customWidth="1"/>
    <col min="5632" max="5632" width="13.125" style="18" customWidth="1"/>
    <col min="5633" max="5633" width="9.25" style="18" bestFit="1" customWidth="1"/>
    <col min="5634" max="5634" width="6.625" style="18" bestFit="1" customWidth="1"/>
    <col min="5635" max="5635" width="9.625" style="18" customWidth="1"/>
    <col min="5636" max="5636" width="11.125" style="18" customWidth="1"/>
    <col min="5637" max="5637" width="13.25" style="18" customWidth="1"/>
    <col min="5638" max="5638" width="5.125" style="18" bestFit="1" customWidth="1"/>
    <col min="5639" max="5639" width="7.375" style="18" bestFit="1" customWidth="1"/>
    <col min="5640" max="5640" width="10.625" style="18" customWidth="1"/>
    <col min="5641" max="5641" width="6.25" style="18" customWidth="1"/>
    <col min="5642" max="5642" width="9.125" style="18" customWidth="1"/>
    <col min="5643" max="5643" width="7.625" style="18" customWidth="1"/>
    <col min="5644" max="5644" width="6.625" style="18" customWidth="1"/>
    <col min="5645" max="5645" width="6" style="18" customWidth="1"/>
    <col min="5646" max="5646" width="5.375" style="18" customWidth="1"/>
    <col min="5647" max="5647" width="9" style="18" customWidth="1"/>
    <col min="5648" max="5648" width="7.375" style="18" customWidth="1"/>
    <col min="5649" max="5649" width="9.75" style="18" customWidth="1"/>
    <col min="5650" max="5650" width="6.625" style="18" customWidth="1"/>
    <col min="5651" max="5651" width="8.25" style="18" customWidth="1"/>
    <col min="5652" max="5652" width="8" style="18" customWidth="1"/>
    <col min="5653" max="5653" width="7.625" style="18" customWidth="1"/>
    <col min="5654" max="5654" width="10.125" style="18" customWidth="1"/>
    <col min="5655" max="5655" width="8.125" style="18" customWidth="1"/>
    <col min="5656" max="5656" width="7.625" style="18" customWidth="1"/>
    <col min="5657" max="5657" width="11.75" style="18" customWidth="1"/>
    <col min="5658" max="5658" width="10.875" style="18" customWidth="1"/>
    <col min="5659" max="5659" width="5.25" style="18" customWidth="1"/>
    <col min="5660" max="5660" width="6.125" style="18" customWidth="1"/>
    <col min="5661" max="5661" width="7.75" style="18" customWidth="1"/>
    <col min="5662" max="5662" width="11.75" style="18" customWidth="1"/>
    <col min="5663" max="5664" width="52.75" style="18" customWidth="1"/>
    <col min="5665" max="5883" width="9.125" style="18" customWidth="1"/>
    <col min="5884" max="5884" width="7.625" style="18" customWidth="1"/>
    <col min="5885" max="5885" width="23.625" style="18"/>
    <col min="5886" max="5886" width="7.625" style="18" customWidth="1"/>
    <col min="5887" max="5887" width="23.625" style="18" customWidth="1"/>
    <col min="5888" max="5888" width="13.125" style="18" customWidth="1"/>
    <col min="5889" max="5889" width="9.25" style="18" bestFit="1" customWidth="1"/>
    <col min="5890" max="5890" width="6.625" style="18" bestFit="1" customWidth="1"/>
    <col min="5891" max="5891" width="9.625" style="18" customWidth="1"/>
    <col min="5892" max="5892" width="11.125" style="18" customWidth="1"/>
    <col min="5893" max="5893" width="13.25" style="18" customWidth="1"/>
    <col min="5894" max="5894" width="5.125" style="18" bestFit="1" customWidth="1"/>
    <col min="5895" max="5895" width="7.375" style="18" bestFit="1" customWidth="1"/>
    <col min="5896" max="5896" width="10.625" style="18" customWidth="1"/>
    <col min="5897" max="5897" width="6.25" style="18" customWidth="1"/>
    <col min="5898" max="5898" width="9.125" style="18" customWidth="1"/>
    <col min="5899" max="5899" width="7.625" style="18" customWidth="1"/>
    <col min="5900" max="5900" width="6.625" style="18" customWidth="1"/>
    <col min="5901" max="5901" width="6" style="18" customWidth="1"/>
    <col min="5902" max="5902" width="5.375" style="18" customWidth="1"/>
    <col min="5903" max="5903" width="9" style="18" customWidth="1"/>
    <col min="5904" max="5904" width="7.375" style="18" customWidth="1"/>
    <col min="5905" max="5905" width="9.75" style="18" customWidth="1"/>
    <col min="5906" max="5906" width="6.625" style="18" customWidth="1"/>
    <col min="5907" max="5907" width="8.25" style="18" customWidth="1"/>
    <col min="5908" max="5908" width="8" style="18" customWidth="1"/>
    <col min="5909" max="5909" width="7.625" style="18" customWidth="1"/>
    <col min="5910" max="5910" width="10.125" style="18" customWidth="1"/>
    <col min="5911" max="5911" width="8.125" style="18" customWidth="1"/>
    <col min="5912" max="5912" width="7.625" style="18" customWidth="1"/>
    <col min="5913" max="5913" width="11.75" style="18" customWidth="1"/>
    <col min="5914" max="5914" width="10.875" style="18" customWidth="1"/>
    <col min="5915" max="5915" width="5.25" style="18" customWidth="1"/>
    <col min="5916" max="5916" width="6.125" style="18" customWidth="1"/>
    <col min="5917" max="5917" width="7.75" style="18" customWidth="1"/>
    <col min="5918" max="5918" width="11.75" style="18" customWidth="1"/>
    <col min="5919" max="5920" width="52.75" style="18" customWidth="1"/>
    <col min="5921" max="6139" width="9.125" style="18" customWidth="1"/>
    <col min="6140" max="6140" width="7.625" style="18" customWidth="1"/>
    <col min="6141" max="6141" width="23.625" style="18"/>
    <col min="6142" max="6142" width="7.625" style="18" customWidth="1"/>
    <col min="6143" max="6143" width="23.625" style="18" customWidth="1"/>
    <col min="6144" max="6144" width="13.125" style="18" customWidth="1"/>
    <col min="6145" max="6145" width="9.25" style="18" bestFit="1" customWidth="1"/>
    <col min="6146" max="6146" width="6.625" style="18" bestFit="1" customWidth="1"/>
    <col min="6147" max="6147" width="9.625" style="18" customWidth="1"/>
    <col min="6148" max="6148" width="11.125" style="18" customWidth="1"/>
    <col min="6149" max="6149" width="13.25" style="18" customWidth="1"/>
    <col min="6150" max="6150" width="5.125" style="18" bestFit="1" customWidth="1"/>
    <col min="6151" max="6151" width="7.375" style="18" bestFit="1" customWidth="1"/>
    <col min="6152" max="6152" width="10.625" style="18" customWidth="1"/>
    <col min="6153" max="6153" width="6.25" style="18" customWidth="1"/>
    <col min="6154" max="6154" width="9.125" style="18" customWidth="1"/>
    <col min="6155" max="6155" width="7.625" style="18" customWidth="1"/>
    <col min="6156" max="6156" width="6.625" style="18" customWidth="1"/>
    <col min="6157" max="6157" width="6" style="18" customWidth="1"/>
    <col min="6158" max="6158" width="5.375" style="18" customWidth="1"/>
    <col min="6159" max="6159" width="9" style="18" customWidth="1"/>
    <col min="6160" max="6160" width="7.375" style="18" customWidth="1"/>
    <col min="6161" max="6161" width="9.75" style="18" customWidth="1"/>
    <col min="6162" max="6162" width="6.625" style="18" customWidth="1"/>
    <col min="6163" max="6163" width="8.25" style="18" customWidth="1"/>
    <col min="6164" max="6164" width="8" style="18" customWidth="1"/>
    <col min="6165" max="6165" width="7.625" style="18" customWidth="1"/>
    <col min="6166" max="6166" width="10.125" style="18" customWidth="1"/>
    <col min="6167" max="6167" width="8.125" style="18" customWidth="1"/>
    <col min="6168" max="6168" width="7.625" style="18" customWidth="1"/>
    <col min="6169" max="6169" width="11.75" style="18" customWidth="1"/>
    <col min="6170" max="6170" width="10.875" style="18" customWidth="1"/>
    <col min="6171" max="6171" width="5.25" style="18" customWidth="1"/>
    <col min="6172" max="6172" width="6.125" style="18" customWidth="1"/>
    <col min="6173" max="6173" width="7.75" style="18" customWidth="1"/>
    <col min="6174" max="6174" width="11.75" style="18" customWidth="1"/>
    <col min="6175" max="6176" width="52.75" style="18" customWidth="1"/>
    <col min="6177" max="6395" width="9.125" style="18" customWidth="1"/>
    <col min="6396" max="6396" width="7.625" style="18" customWidth="1"/>
    <col min="6397" max="6397" width="23.625" style="18"/>
    <col min="6398" max="6398" width="7.625" style="18" customWidth="1"/>
    <col min="6399" max="6399" width="23.625" style="18" customWidth="1"/>
    <col min="6400" max="6400" width="13.125" style="18" customWidth="1"/>
    <col min="6401" max="6401" width="9.25" style="18" bestFit="1" customWidth="1"/>
    <col min="6402" max="6402" width="6.625" style="18" bestFit="1" customWidth="1"/>
    <col min="6403" max="6403" width="9.625" style="18" customWidth="1"/>
    <col min="6404" max="6404" width="11.125" style="18" customWidth="1"/>
    <col min="6405" max="6405" width="13.25" style="18" customWidth="1"/>
    <col min="6406" max="6406" width="5.125" style="18" bestFit="1" customWidth="1"/>
    <col min="6407" max="6407" width="7.375" style="18" bestFit="1" customWidth="1"/>
    <col min="6408" max="6408" width="10.625" style="18" customWidth="1"/>
    <col min="6409" max="6409" width="6.25" style="18" customWidth="1"/>
    <col min="6410" max="6410" width="9.125" style="18" customWidth="1"/>
    <col min="6411" max="6411" width="7.625" style="18" customWidth="1"/>
    <col min="6412" max="6412" width="6.625" style="18" customWidth="1"/>
    <col min="6413" max="6413" width="6" style="18" customWidth="1"/>
    <col min="6414" max="6414" width="5.375" style="18" customWidth="1"/>
    <col min="6415" max="6415" width="9" style="18" customWidth="1"/>
    <col min="6416" max="6416" width="7.375" style="18" customWidth="1"/>
    <col min="6417" max="6417" width="9.75" style="18" customWidth="1"/>
    <col min="6418" max="6418" width="6.625" style="18" customWidth="1"/>
    <col min="6419" max="6419" width="8.25" style="18" customWidth="1"/>
    <col min="6420" max="6420" width="8" style="18" customWidth="1"/>
    <col min="6421" max="6421" width="7.625" style="18" customWidth="1"/>
    <col min="6422" max="6422" width="10.125" style="18" customWidth="1"/>
    <col min="6423" max="6423" width="8.125" style="18" customWidth="1"/>
    <col min="6424" max="6424" width="7.625" style="18" customWidth="1"/>
    <col min="6425" max="6425" width="11.75" style="18" customWidth="1"/>
    <col min="6426" max="6426" width="10.875" style="18" customWidth="1"/>
    <col min="6427" max="6427" width="5.25" style="18" customWidth="1"/>
    <col min="6428" max="6428" width="6.125" style="18" customWidth="1"/>
    <col min="6429" max="6429" width="7.75" style="18" customWidth="1"/>
    <col min="6430" max="6430" width="11.75" style="18" customWidth="1"/>
    <col min="6431" max="6432" width="52.75" style="18" customWidth="1"/>
    <col min="6433" max="6651" width="9.125" style="18" customWidth="1"/>
    <col min="6652" max="6652" width="7.625" style="18" customWidth="1"/>
    <col min="6653" max="6653" width="23.625" style="18"/>
    <col min="6654" max="6654" width="7.625" style="18" customWidth="1"/>
    <col min="6655" max="6655" width="23.625" style="18" customWidth="1"/>
    <col min="6656" max="6656" width="13.125" style="18" customWidth="1"/>
    <col min="6657" max="6657" width="9.25" style="18" bestFit="1" customWidth="1"/>
    <col min="6658" max="6658" width="6.625" style="18" bestFit="1" customWidth="1"/>
    <col min="6659" max="6659" width="9.625" style="18" customWidth="1"/>
    <col min="6660" max="6660" width="11.125" style="18" customWidth="1"/>
    <col min="6661" max="6661" width="13.25" style="18" customWidth="1"/>
    <col min="6662" max="6662" width="5.125" style="18" bestFit="1" customWidth="1"/>
    <col min="6663" max="6663" width="7.375" style="18" bestFit="1" customWidth="1"/>
    <col min="6664" max="6664" width="10.625" style="18" customWidth="1"/>
    <col min="6665" max="6665" width="6.25" style="18" customWidth="1"/>
    <col min="6666" max="6666" width="9.125" style="18" customWidth="1"/>
    <col min="6667" max="6667" width="7.625" style="18" customWidth="1"/>
    <col min="6668" max="6668" width="6.625" style="18" customWidth="1"/>
    <col min="6669" max="6669" width="6" style="18" customWidth="1"/>
    <col min="6670" max="6670" width="5.375" style="18" customWidth="1"/>
    <col min="6671" max="6671" width="9" style="18" customWidth="1"/>
    <col min="6672" max="6672" width="7.375" style="18" customWidth="1"/>
    <col min="6673" max="6673" width="9.75" style="18" customWidth="1"/>
    <col min="6674" max="6674" width="6.625" style="18" customWidth="1"/>
    <col min="6675" max="6675" width="8.25" style="18" customWidth="1"/>
    <col min="6676" max="6676" width="8" style="18" customWidth="1"/>
    <col min="6677" max="6677" width="7.625" style="18" customWidth="1"/>
    <col min="6678" max="6678" width="10.125" style="18" customWidth="1"/>
    <col min="6679" max="6679" width="8.125" style="18" customWidth="1"/>
    <col min="6680" max="6680" width="7.625" style="18" customWidth="1"/>
    <col min="6681" max="6681" width="11.75" style="18" customWidth="1"/>
    <col min="6682" max="6682" width="10.875" style="18" customWidth="1"/>
    <col min="6683" max="6683" width="5.25" style="18" customWidth="1"/>
    <col min="6684" max="6684" width="6.125" style="18" customWidth="1"/>
    <col min="6685" max="6685" width="7.75" style="18" customWidth="1"/>
    <col min="6686" max="6686" width="11.75" style="18" customWidth="1"/>
    <col min="6687" max="6688" width="52.75" style="18" customWidth="1"/>
    <col min="6689" max="6907" width="9.125" style="18" customWidth="1"/>
    <col min="6908" max="6908" width="7.625" style="18" customWidth="1"/>
    <col min="6909" max="6909" width="23.625" style="18"/>
    <col min="6910" max="6910" width="7.625" style="18" customWidth="1"/>
    <col min="6911" max="6911" width="23.625" style="18" customWidth="1"/>
    <col min="6912" max="6912" width="13.125" style="18" customWidth="1"/>
    <col min="6913" max="6913" width="9.25" style="18" bestFit="1" customWidth="1"/>
    <col min="6914" max="6914" width="6.625" style="18" bestFit="1" customWidth="1"/>
    <col min="6915" max="6915" width="9.625" style="18" customWidth="1"/>
    <col min="6916" max="6916" width="11.125" style="18" customWidth="1"/>
    <col min="6917" max="6917" width="13.25" style="18" customWidth="1"/>
    <col min="6918" max="6918" width="5.125" style="18" bestFit="1" customWidth="1"/>
    <col min="6919" max="6919" width="7.375" style="18" bestFit="1" customWidth="1"/>
    <col min="6920" max="6920" width="10.625" style="18" customWidth="1"/>
    <col min="6921" max="6921" width="6.25" style="18" customWidth="1"/>
    <col min="6922" max="6922" width="9.125" style="18" customWidth="1"/>
    <col min="6923" max="6923" width="7.625" style="18" customWidth="1"/>
    <col min="6924" max="6924" width="6.625" style="18" customWidth="1"/>
    <col min="6925" max="6925" width="6" style="18" customWidth="1"/>
    <col min="6926" max="6926" width="5.375" style="18" customWidth="1"/>
    <col min="6927" max="6927" width="9" style="18" customWidth="1"/>
    <col min="6928" max="6928" width="7.375" style="18" customWidth="1"/>
    <col min="6929" max="6929" width="9.75" style="18" customWidth="1"/>
    <col min="6930" max="6930" width="6.625" style="18" customWidth="1"/>
    <col min="6931" max="6931" width="8.25" style="18" customWidth="1"/>
    <col min="6932" max="6932" width="8" style="18" customWidth="1"/>
    <col min="6933" max="6933" width="7.625" style="18" customWidth="1"/>
    <col min="6934" max="6934" width="10.125" style="18" customWidth="1"/>
    <col min="6935" max="6935" width="8.125" style="18" customWidth="1"/>
    <col min="6936" max="6936" width="7.625" style="18" customWidth="1"/>
    <col min="6937" max="6937" width="11.75" style="18" customWidth="1"/>
    <col min="6938" max="6938" width="10.875" style="18" customWidth="1"/>
    <col min="6939" max="6939" width="5.25" style="18" customWidth="1"/>
    <col min="6940" max="6940" width="6.125" style="18" customWidth="1"/>
    <col min="6941" max="6941" width="7.75" style="18" customWidth="1"/>
    <col min="6942" max="6942" width="11.75" style="18" customWidth="1"/>
    <col min="6943" max="6944" width="52.75" style="18" customWidth="1"/>
    <col min="6945" max="7163" width="9.125" style="18" customWidth="1"/>
    <col min="7164" max="7164" width="7.625" style="18" customWidth="1"/>
    <col min="7165" max="7165" width="23.625" style="18"/>
    <col min="7166" max="7166" width="7.625" style="18" customWidth="1"/>
    <col min="7167" max="7167" width="23.625" style="18" customWidth="1"/>
    <col min="7168" max="7168" width="13.125" style="18" customWidth="1"/>
    <col min="7169" max="7169" width="9.25" style="18" bestFit="1" customWidth="1"/>
    <col min="7170" max="7170" width="6.625" style="18" bestFit="1" customWidth="1"/>
    <col min="7171" max="7171" width="9.625" style="18" customWidth="1"/>
    <col min="7172" max="7172" width="11.125" style="18" customWidth="1"/>
    <col min="7173" max="7173" width="13.25" style="18" customWidth="1"/>
    <col min="7174" max="7174" width="5.125" style="18" bestFit="1" customWidth="1"/>
    <col min="7175" max="7175" width="7.375" style="18" bestFit="1" customWidth="1"/>
    <col min="7176" max="7176" width="10.625" style="18" customWidth="1"/>
    <col min="7177" max="7177" width="6.25" style="18" customWidth="1"/>
    <col min="7178" max="7178" width="9.125" style="18" customWidth="1"/>
    <col min="7179" max="7179" width="7.625" style="18" customWidth="1"/>
    <col min="7180" max="7180" width="6.625" style="18" customWidth="1"/>
    <col min="7181" max="7181" width="6" style="18" customWidth="1"/>
    <col min="7182" max="7182" width="5.375" style="18" customWidth="1"/>
    <col min="7183" max="7183" width="9" style="18" customWidth="1"/>
    <col min="7184" max="7184" width="7.375" style="18" customWidth="1"/>
    <col min="7185" max="7185" width="9.75" style="18" customWidth="1"/>
    <col min="7186" max="7186" width="6.625" style="18" customWidth="1"/>
    <col min="7187" max="7187" width="8.25" style="18" customWidth="1"/>
    <col min="7188" max="7188" width="8" style="18" customWidth="1"/>
    <col min="7189" max="7189" width="7.625" style="18" customWidth="1"/>
    <col min="7190" max="7190" width="10.125" style="18" customWidth="1"/>
    <col min="7191" max="7191" width="8.125" style="18" customWidth="1"/>
    <col min="7192" max="7192" width="7.625" style="18" customWidth="1"/>
    <col min="7193" max="7193" width="11.75" style="18" customWidth="1"/>
    <col min="7194" max="7194" width="10.875" style="18" customWidth="1"/>
    <col min="7195" max="7195" width="5.25" style="18" customWidth="1"/>
    <col min="7196" max="7196" width="6.125" style="18" customWidth="1"/>
    <col min="7197" max="7197" width="7.75" style="18" customWidth="1"/>
    <col min="7198" max="7198" width="11.75" style="18" customWidth="1"/>
    <col min="7199" max="7200" width="52.75" style="18" customWidth="1"/>
    <col min="7201" max="7419" width="9.125" style="18" customWidth="1"/>
    <col min="7420" max="7420" width="7.625" style="18" customWidth="1"/>
    <col min="7421" max="7421" width="23.625" style="18"/>
    <col min="7422" max="7422" width="7.625" style="18" customWidth="1"/>
    <col min="7423" max="7423" width="23.625" style="18" customWidth="1"/>
    <col min="7424" max="7424" width="13.125" style="18" customWidth="1"/>
    <col min="7425" max="7425" width="9.25" style="18" bestFit="1" customWidth="1"/>
    <col min="7426" max="7426" width="6.625" style="18" bestFit="1" customWidth="1"/>
    <col min="7427" max="7427" width="9.625" style="18" customWidth="1"/>
    <col min="7428" max="7428" width="11.125" style="18" customWidth="1"/>
    <col min="7429" max="7429" width="13.25" style="18" customWidth="1"/>
    <col min="7430" max="7430" width="5.125" style="18" bestFit="1" customWidth="1"/>
    <col min="7431" max="7431" width="7.375" style="18" bestFit="1" customWidth="1"/>
    <col min="7432" max="7432" width="10.625" style="18" customWidth="1"/>
    <col min="7433" max="7433" width="6.25" style="18" customWidth="1"/>
    <col min="7434" max="7434" width="9.125" style="18" customWidth="1"/>
    <col min="7435" max="7435" width="7.625" style="18" customWidth="1"/>
    <col min="7436" max="7436" width="6.625" style="18" customWidth="1"/>
    <col min="7437" max="7437" width="6" style="18" customWidth="1"/>
    <col min="7438" max="7438" width="5.375" style="18" customWidth="1"/>
    <col min="7439" max="7439" width="9" style="18" customWidth="1"/>
    <col min="7440" max="7440" width="7.375" style="18" customWidth="1"/>
    <col min="7441" max="7441" width="9.75" style="18" customWidth="1"/>
    <col min="7442" max="7442" width="6.625" style="18" customWidth="1"/>
    <col min="7443" max="7443" width="8.25" style="18" customWidth="1"/>
    <col min="7444" max="7444" width="8" style="18" customWidth="1"/>
    <col min="7445" max="7445" width="7.625" style="18" customWidth="1"/>
    <col min="7446" max="7446" width="10.125" style="18" customWidth="1"/>
    <col min="7447" max="7447" width="8.125" style="18" customWidth="1"/>
    <col min="7448" max="7448" width="7.625" style="18" customWidth="1"/>
    <col min="7449" max="7449" width="11.75" style="18" customWidth="1"/>
    <col min="7450" max="7450" width="10.875" style="18" customWidth="1"/>
    <col min="7451" max="7451" width="5.25" style="18" customWidth="1"/>
    <col min="7452" max="7452" width="6.125" style="18" customWidth="1"/>
    <col min="7453" max="7453" width="7.75" style="18" customWidth="1"/>
    <col min="7454" max="7454" width="11.75" style="18" customWidth="1"/>
    <col min="7455" max="7456" width="52.75" style="18" customWidth="1"/>
    <col min="7457" max="7675" width="9.125" style="18" customWidth="1"/>
    <col min="7676" max="7676" width="7.625" style="18" customWidth="1"/>
    <col min="7677" max="7677" width="23.625" style="18"/>
    <col min="7678" max="7678" width="7.625" style="18" customWidth="1"/>
    <col min="7679" max="7679" width="23.625" style="18" customWidth="1"/>
    <col min="7680" max="7680" width="13.125" style="18" customWidth="1"/>
    <col min="7681" max="7681" width="9.25" style="18" bestFit="1" customWidth="1"/>
    <col min="7682" max="7682" width="6.625" style="18" bestFit="1" customWidth="1"/>
    <col min="7683" max="7683" width="9.625" style="18" customWidth="1"/>
    <col min="7684" max="7684" width="11.125" style="18" customWidth="1"/>
    <col min="7685" max="7685" width="13.25" style="18" customWidth="1"/>
    <col min="7686" max="7686" width="5.125" style="18" bestFit="1" customWidth="1"/>
    <col min="7687" max="7687" width="7.375" style="18" bestFit="1" customWidth="1"/>
    <col min="7688" max="7688" width="10.625" style="18" customWidth="1"/>
    <col min="7689" max="7689" width="6.25" style="18" customWidth="1"/>
    <col min="7690" max="7690" width="9.125" style="18" customWidth="1"/>
    <col min="7691" max="7691" width="7.625" style="18" customWidth="1"/>
    <col min="7692" max="7692" width="6.625" style="18" customWidth="1"/>
    <col min="7693" max="7693" width="6" style="18" customWidth="1"/>
    <col min="7694" max="7694" width="5.375" style="18" customWidth="1"/>
    <col min="7695" max="7695" width="9" style="18" customWidth="1"/>
    <col min="7696" max="7696" width="7.375" style="18" customWidth="1"/>
    <col min="7697" max="7697" width="9.75" style="18" customWidth="1"/>
    <col min="7698" max="7698" width="6.625" style="18" customWidth="1"/>
    <col min="7699" max="7699" width="8.25" style="18" customWidth="1"/>
    <col min="7700" max="7700" width="8" style="18" customWidth="1"/>
    <col min="7701" max="7701" width="7.625" style="18" customWidth="1"/>
    <col min="7702" max="7702" width="10.125" style="18" customWidth="1"/>
    <col min="7703" max="7703" width="8.125" style="18" customWidth="1"/>
    <col min="7704" max="7704" width="7.625" style="18" customWidth="1"/>
    <col min="7705" max="7705" width="11.75" style="18" customWidth="1"/>
    <col min="7706" max="7706" width="10.875" style="18" customWidth="1"/>
    <col min="7707" max="7707" width="5.25" style="18" customWidth="1"/>
    <col min="7708" max="7708" width="6.125" style="18" customWidth="1"/>
    <col min="7709" max="7709" width="7.75" style="18" customWidth="1"/>
    <col min="7710" max="7710" width="11.75" style="18" customWidth="1"/>
    <col min="7711" max="7712" width="52.75" style="18" customWidth="1"/>
    <col min="7713" max="7931" width="9.125" style="18" customWidth="1"/>
    <col min="7932" max="7932" width="7.625" style="18" customWidth="1"/>
    <col min="7933" max="7933" width="23.625" style="18"/>
    <col min="7934" max="7934" width="7.625" style="18" customWidth="1"/>
    <col min="7935" max="7935" width="23.625" style="18" customWidth="1"/>
    <col min="7936" max="7936" width="13.125" style="18" customWidth="1"/>
    <col min="7937" max="7937" width="9.25" style="18" bestFit="1" customWidth="1"/>
    <col min="7938" max="7938" width="6.625" style="18" bestFit="1" customWidth="1"/>
    <col min="7939" max="7939" width="9.625" style="18" customWidth="1"/>
    <col min="7940" max="7940" width="11.125" style="18" customWidth="1"/>
    <col min="7941" max="7941" width="13.25" style="18" customWidth="1"/>
    <col min="7942" max="7942" width="5.125" style="18" bestFit="1" customWidth="1"/>
    <col min="7943" max="7943" width="7.375" style="18" bestFit="1" customWidth="1"/>
    <col min="7944" max="7944" width="10.625" style="18" customWidth="1"/>
    <col min="7945" max="7945" width="6.25" style="18" customWidth="1"/>
    <col min="7946" max="7946" width="9.125" style="18" customWidth="1"/>
    <col min="7947" max="7947" width="7.625" style="18" customWidth="1"/>
    <col min="7948" max="7948" width="6.625" style="18" customWidth="1"/>
    <col min="7949" max="7949" width="6" style="18" customWidth="1"/>
    <col min="7950" max="7950" width="5.375" style="18" customWidth="1"/>
    <col min="7951" max="7951" width="9" style="18" customWidth="1"/>
    <col min="7952" max="7952" width="7.375" style="18" customWidth="1"/>
    <col min="7953" max="7953" width="9.75" style="18" customWidth="1"/>
    <col min="7954" max="7954" width="6.625" style="18" customWidth="1"/>
    <col min="7955" max="7955" width="8.25" style="18" customWidth="1"/>
    <col min="7956" max="7956" width="8" style="18" customWidth="1"/>
    <col min="7957" max="7957" width="7.625" style="18" customWidth="1"/>
    <col min="7958" max="7958" width="10.125" style="18" customWidth="1"/>
    <col min="7959" max="7959" width="8.125" style="18" customWidth="1"/>
    <col min="7960" max="7960" width="7.625" style="18" customWidth="1"/>
    <col min="7961" max="7961" width="11.75" style="18" customWidth="1"/>
    <col min="7962" max="7962" width="10.875" style="18" customWidth="1"/>
    <col min="7963" max="7963" width="5.25" style="18" customWidth="1"/>
    <col min="7964" max="7964" width="6.125" style="18" customWidth="1"/>
    <col min="7965" max="7965" width="7.75" style="18" customWidth="1"/>
    <col min="7966" max="7966" width="11.75" style="18" customWidth="1"/>
    <col min="7967" max="7968" width="52.75" style="18" customWidth="1"/>
    <col min="7969" max="8187" width="9.125" style="18" customWidth="1"/>
    <col min="8188" max="8188" width="7.625" style="18" customWidth="1"/>
    <col min="8189" max="8189" width="23.625" style="18"/>
    <col min="8190" max="8190" width="7.625" style="18" customWidth="1"/>
    <col min="8191" max="8191" width="23.625" style="18" customWidth="1"/>
    <col min="8192" max="8192" width="13.125" style="18" customWidth="1"/>
    <col min="8193" max="8193" width="9.25" style="18" bestFit="1" customWidth="1"/>
    <col min="8194" max="8194" width="6.625" style="18" bestFit="1" customWidth="1"/>
    <col min="8195" max="8195" width="9.625" style="18" customWidth="1"/>
    <col min="8196" max="8196" width="11.125" style="18" customWidth="1"/>
    <col min="8197" max="8197" width="13.25" style="18" customWidth="1"/>
    <col min="8198" max="8198" width="5.125" style="18" bestFit="1" customWidth="1"/>
    <col min="8199" max="8199" width="7.375" style="18" bestFit="1" customWidth="1"/>
    <col min="8200" max="8200" width="10.625" style="18" customWidth="1"/>
    <col min="8201" max="8201" width="6.25" style="18" customWidth="1"/>
    <col min="8202" max="8202" width="9.125" style="18" customWidth="1"/>
    <col min="8203" max="8203" width="7.625" style="18" customWidth="1"/>
    <col min="8204" max="8204" width="6.625" style="18" customWidth="1"/>
    <col min="8205" max="8205" width="6" style="18" customWidth="1"/>
    <col min="8206" max="8206" width="5.375" style="18" customWidth="1"/>
    <col min="8207" max="8207" width="9" style="18" customWidth="1"/>
    <col min="8208" max="8208" width="7.375" style="18" customWidth="1"/>
    <col min="8209" max="8209" width="9.75" style="18" customWidth="1"/>
    <col min="8210" max="8210" width="6.625" style="18" customWidth="1"/>
    <col min="8211" max="8211" width="8.25" style="18" customWidth="1"/>
    <col min="8212" max="8212" width="8" style="18" customWidth="1"/>
    <col min="8213" max="8213" width="7.625" style="18" customWidth="1"/>
    <col min="8214" max="8214" width="10.125" style="18" customWidth="1"/>
    <col min="8215" max="8215" width="8.125" style="18" customWidth="1"/>
    <col min="8216" max="8216" width="7.625" style="18" customWidth="1"/>
    <col min="8217" max="8217" width="11.75" style="18" customWidth="1"/>
    <col min="8218" max="8218" width="10.875" style="18" customWidth="1"/>
    <col min="8219" max="8219" width="5.25" style="18" customWidth="1"/>
    <col min="8220" max="8220" width="6.125" style="18" customWidth="1"/>
    <col min="8221" max="8221" width="7.75" style="18" customWidth="1"/>
    <col min="8222" max="8222" width="11.75" style="18" customWidth="1"/>
    <col min="8223" max="8224" width="52.75" style="18" customWidth="1"/>
    <col min="8225" max="8443" width="9.125" style="18" customWidth="1"/>
    <col min="8444" max="8444" width="7.625" style="18" customWidth="1"/>
    <col min="8445" max="8445" width="23.625" style="18"/>
    <col min="8446" max="8446" width="7.625" style="18" customWidth="1"/>
    <col min="8447" max="8447" width="23.625" style="18" customWidth="1"/>
    <col min="8448" max="8448" width="13.125" style="18" customWidth="1"/>
    <col min="8449" max="8449" width="9.25" style="18" bestFit="1" customWidth="1"/>
    <col min="8450" max="8450" width="6.625" style="18" bestFit="1" customWidth="1"/>
    <col min="8451" max="8451" width="9.625" style="18" customWidth="1"/>
    <col min="8452" max="8452" width="11.125" style="18" customWidth="1"/>
    <col min="8453" max="8453" width="13.25" style="18" customWidth="1"/>
    <col min="8454" max="8454" width="5.125" style="18" bestFit="1" customWidth="1"/>
    <col min="8455" max="8455" width="7.375" style="18" bestFit="1" customWidth="1"/>
    <col min="8456" max="8456" width="10.625" style="18" customWidth="1"/>
    <col min="8457" max="8457" width="6.25" style="18" customWidth="1"/>
    <col min="8458" max="8458" width="9.125" style="18" customWidth="1"/>
    <col min="8459" max="8459" width="7.625" style="18" customWidth="1"/>
    <col min="8460" max="8460" width="6.625" style="18" customWidth="1"/>
    <col min="8461" max="8461" width="6" style="18" customWidth="1"/>
    <col min="8462" max="8462" width="5.375" style="18" customWidth="1"/>
    <col min="8463" max="8463" width="9" style="18" customWidth="1"/>
    <col min="8464" max="8464" width="7.375" style="18" customWidth="1"/>
    <col min="8465" max="8465" width="9.75" style="18" customWidth="1"/>
    <col min="8466" max="8466" width="6.625" style="18" customWidth="1"/>
    <col min="8467" max="8467" width="8.25" style="18" customWidth="1"/>
    <col min="8468" max="8468" width="8" style="18" customWidth="1"/>
    <col min="8469" max="8469" width="7.625" style="18" customWidth="1"/>
    <col min="8470" max="8470" width="10.125" style="18" customWidth="1"/>
    <col min="8471" max="8471" width="8.125" style="18" customWidth="1"/>
    <col min="8472" max="8472" width="7.625" style="18" customWidth="1"/>
    <col min="8473" max="8473" width="11.75" style="18" customWidth="1"/>
    <col min="8474" max="8474" width="10.875" style="18" customWidth="1"/>
    <col min="8475" max="8475" width="5.25" style="18" customWidth="1"/>
    <col min="8476" max="8476" width="6.125" style="18" customWidth="1"/>
    <col min="8477" max="8477" width="7.75" style="18" customWidth="1"/>
    <col min="8478" max="8478" width="11.75" style="18" customWidth="1"/>
    <col min="8479" max="8480" width="52.75" style="18" customWidth="1"/>
    <col min="8481" max="8699" width="9.125" style="18" customWidth="1"/>
    <col min="8700" max="8700" width="7.625" style="18" customWidth="1"/>
    <col min="8701" max="8701" width="23.625" style="18"/>
    <col min="8702" max="8702" width="7.625" style="18" customWidth="1"/>
    <col min="8703" max="8703" width="23.625" style="18" customWidth="1"/>
    <col min="8704" max="8704" width="13.125" style="18" customWidth="1"/>
    <col min="8705" max="8705" width="9.25" style="18" bestFit="1" customWidth="1"/>
    <col min="8706" max="8706" width="6.625" style="18" bestFit="1" customWidth="1"/>
    <col min="8707" max="8707" width="9.625" style="18" customWidth="1"/>
    <col min="8708" max="8708" width="11.125" style="18" customWidth="1"/>
    <col min="8709" max="8709" width="13.25" style="18" customWidth="1"/>
    <col min="8710" max="8710" width="5.125" style="18" bestFit="1" customWidth="1"/>
    <col min="8711" max="8711" width="7.375" style="18" bestFit="1" customWidth="1"/>
    <col min="8712" max="8712" width="10.625" style="18" customWidth="1"/>
    <col min="8713" max="8713" width="6.25" style="18" customWidth="1"/>
    <col min="8714" max="8714" width="9.125" style="18" customWidth="1"/>
    <col min="8715" max="8715" width="7.625" style="18" customWidth="1"/>
    <col min="8716" max="8716" width="6.625" style="18" customWidth="1"/>
    <col min="8717" max="8717" width="6" style="18" customWidth="1"/>
    <col min="8718" max="8718" width="5.375" style="18" customWidth="1"/>
    <col min="8719" max="8719" width="9" style="18" customWidth="1"/>
    <col min="8720" max="8720" width="7.375" style="18" customWidth="1"/>
    <col min="8721" max="8721" width="9.75" style="18" customWidth="1"/>
    <col min="8722" max="8722" width="6.625" style="18" customWidth="1"/>
    <col min="8723" max="8723" width="8.25" style="18" customWidth="1"/>
    <col min="8724" max="8724" width="8" style="18" customWidth="1"/>
    <col min="8725" max="8725" width="7.625" style="18" customWidth="1"/>
    <col min="8726" max="8726" width="10.125" style="18" customWidth="1"/>
    <col min="8727" max="8727" width="8.125" style="18" customWidth="1"/>
    <col min="8728" max="8728" width="7.625" style="18" customWidth="1"/>
    <col min="8729" max="8729" width="11.75" style="18" customWidth="1"/>
    <col min="8730" max="8730" width="10.875" style="18" customWidth="1"/>
    <col min="8731" max="8731" width="5.25" style="18" customWidth="1"/>
    <col min="8732" max="8732" width="6.125" style="18" customWidth="1"/>
    <col min="8733" max="8733" width="7.75" style="18" customWidth="1"/>
    <col min="8734" max="8734" width="11.75" style="18" customWidth="1"/>
    <col min="8735" max="8736" width="52.75" style="18" customWidth="1"/>
    <col min="8737" max="8955" width="9.125" style="18" customWidth="1"/>
    <col min="8956" max="8956" width="7.625" style="18" customWidth="1"/>
    <col min="8957" max="8957" width="23.625" style="18"/>
    <col min="8958" max="8958" width="7.625" style="18" customWidth="1"/>
    <col min="8959" max="8959" width="23.625" style="18" customWidth="1"/>
    <col min="8960" max="8960" width="13.125" style="18" customWidth="1"/>
    <col min="8961" max="8961" width="9.25" style="18" bestFit="1" customWidth="1"/>
    <col min="8962" max="8962" width="6.625" style="18" bestFit="1" customWidth="1"/>
    <col min="8963" max="8963" width="9.625" style="18" customWidth="1"/>
    <col min="8964" max="8964" width="11.125" style="18" customWidth="1"/>
    <col min="8965" max="8965" width="13.25" style="18" customWidth="1"/>
    <col min="8966" max="8966" width="5.125" style="18" bestFit="1" customWidth="1"/>
    <col min="8967" max="8967" width="7.375" style="18" bestFit="1" customWidth="1"/>
    <col min="8968" max="8968" width="10.625" style="18" customWidth="1"/>
    <col min="8969" max="8969" width="6.25" style="18" customWidth="1"/>
    <col min="8970" max="8970" width="9.125" style="18" customWidth="1"/>
    <col min="8971" max="8971" width="7.625" style="18" customWidth="1"/>
    <col min="8972" max="8972" width="6.625" style="18" customWidth="1"/>
    <col min="8973" max="8973" width="6" style="18" customWidth="1"/>
    <col min="8974" max="8974" width="5.375" style="18" customWidth="1"/>
    <col min="8975" max="8975" width="9" style="18" customWidth="1"/>
    <col min="8976" max="8976" width="7.375" style="18" customWidth="1"/>
    <col min="8977" max="8977" width="9.75" style="18" customWidth="1"/>
    <col min="8978" max="8978" width="6.625" style="18" customWidth="1"/>
    <col min="8979" max="8979" width="8.25" style="18" customWidth="1"/>
    <col min="8980" max="8980" width="8" style="18" customWidth="1"/>
    <col min="8981" max="8981" width="7.625" style="18" customWidth="1"/>
    <col min="8982" max="8982" width="10.125" style="18" customWidth="1"/>
    <col min="8983" max="8983" width="8.125" style="18" customWidth="1"/>
    <col min="8984" max="8984" width="7.625" style="18" customWidth="1"/>
    <col min="8985" max="8985" width="11.75" style="18" customWidth="1"/>
    <col min="8986" max="8986" width="10.875" style="18" customWidth="1"/>
    <col min="8987" max="8987" width="5.25" style="18" customWidth="1"/>
    <col min="8988" max="8988" width="6.125" style="18" customWidth="1"/>
    <col min="8989" max="8989" width="7.75" style="18" customWidth="1"/>
    <col min="8990" max="8990" width="11.75" style="18" customWidth="1"/>
    <col min="8991" max="8992" width="52.75" style="18" customWidth="1"/>
    <col min="8993" max="9211" width="9.125" style="18" customWidth="1"/>
    <col min="9212" max="9212" width="7.625" style="18" customWidth="1"/>
    <col min="9213" max="9213" width="23.625" style="18"/>
    <col min="9214" max="9214" width="7.625" style="18" customWidth="1"/>
    <col min="9215" max="9215" width="23.625" style="18" customWidth="1"/>
    <col min="9216" max="9216" width="13.125" style="18" customWidth="1"/>
    <col min="9217" max="9217" width="9.25" style="18" bestFit="1" customWidth="1"/>
    <col min="9218" max="9218" width="6.625" style="18" bestFit="1" customWidth="1"/>
    <col min="9219" max="9219" width="9.625" style="18" customWidth="1"/>
    <col min="9220" max="9220" width="11.125" style="18" customWidth="1"/>
    <col min="9221" max="9221" width="13.25" style="18" customWidth="1"/>
    <col min="9222" max="9222" width="5.125" style="18" bestFit="1" customWidth="1"/>
    <col min="9223" max="9223" width="7.375" style="18" bestFit="1" customWidth="1"/>
    <col min="9224" max="9224" width="10.625" style="18" customWidth="1"/>
    <col min="9225" max="9225" width="6.25" style="18" customWidth="1"/>
    <col min="9226" max="9226" width="9.125" style="18" customWidth="1"/>
    <col min="9227" max="9227" width="7.625" style="18" customWidth="1"/>
    <col min="9228" max="9228" width="6.625" style="18" customWidth="1"/>
    <col min="9229" max="9229" width="6" style="18" customWidth="1"/>
    <col min="9230" max="9230" width="5.375" style="18" customWidth="1"/>
    <col min="9231" max="9231" width="9" style="18" customWidth="1"/>
    <col min="9232" max="9232" width="7.375" style="18" customWidth="1"/>
    <col min="9233" max="9233" width="9.75" style="18" customWidth="1"/>
    <col min="9234" max="9234" width="6.625" style="18" customWidth="1"/>
    <col min="9235" max="9235" width="8.25" style="18" customWidth="1"/>
    <col min="9236" max="9236" width="8" style="18" customWidth="1"/>
    <col min="9237" max="9237" width="7.625" style="18" customWidth="1"/>
    <col min="9238" max="9238" width="10.125" style="18" customWidth="1"/>
    <col min="9239" max="9239" width="8.125" style="18" customWidth="1"/>
    <col min="9240" max="9240" width="7.625" style="18" customWidth="1"/>
    <col min="9241" max="9241" width="11.75" style="18" customWidth="1"/>
    <col min="9242" max="9242" width="10.875" style="18" customWidth="1"/>
    <col min="9243" max="9243" width="5.25" style="18" customWidth="1"/>
    <col min="9244" max="9244" width="6.125" style="18" customWidth="1"/>
    <col min="9245" max="9245" width="7.75" style="18" customWidth="1"/>
    <col min="9246" max="9246" width="11.75" style="18" customWidth="1"/>
    <col min="9247" max="9248" width="52.75" style="18" customWidth="1"/>
    <col min="9249" max="9467" width="9.125" style="18" customWidth="1"/>
    <col min="9468" max="9468" width="7.625" style="18" customWidth="1"/>
    <col min="9469" max="9469" width="23.625" style="18"/>
    <col min="9470" max="9470" width="7.625" style="18" customWidth="1"/>
    <col min="9471" max="9471" width="23.625" style="18" customWidth="1"/>
    <col min="9472" max="9472" width="13.125" style="18" customWidth="1"/>
    <col min="9473" max="9473" width="9.25" style="18" bestFit="1" customWidth="1"/>
    <col min="9474" max="9474" width="6.625" style="18" bestFit="1" customWidth="1"/>
    <col min="9475" max="9475" width="9.625" style="18" customWidth="1"/>
    <col min="9476" max="9476" width="11.125" style="18" customWidth="1"/>
    <col min="9477" max="9477" width="13.25" style="18" customWidth="1"/>
    <col min="9478" max="9478" width="5.125" style="18" bestFit="1" customWidth="1"/>
    <col min="9479" max="9479" width="7.375" style="18" bestFit="1" customWidth="1"/>
    <col min="9480" max="9480" width="10.625" style="18" customWidth="1"/>
    <col min="9481" max="9481" width="6.25" style="18" customWidth="1"/>
    <col min="9482" max="9482" width="9.125" style="18" customWidth="1"/>
    <col min="9483" max="9483" width="7.625" style="18" customWidth="1"/>
    <col min="9484" max="9484" width="6.625" style="18" customWidth="1"/>
    <col min="9485" max="9485" width="6" style="18" customWidth="1"/>
    <col min="9486" max="9486" width="5.375" style="18" customWidth="1"/>
    <col min="9487" max="9487" width="9" style="18" customWidth="1"/>
    <col min="9488" max="9488" width="7.375" style="18" customWidth="1"/>
    <col min="9489" max="9489" width="9.75" style="18" customWidth="1"/>
    <col min="9490" max="9490" width="6.625" style="18" customWidth="1"/>
    <col min="9491" max="9491" width="8.25" style="18" customWidth="1"/>
    <col min="9492" max="9492" width="8" style="18" customWidth="1"/>
    <col min="9493" max="9493" width="7.625" style="18" customWidth="1"/>
    <col min="9494" max="9494" width="10.125" style="18" customWidth="1"/>
    <col min="9495" max="9495" width="8.125" style="18" customWidth="1"/>
    <col min="9496" max="9496" width="7.625" style="18" customWidth="1"/>
    <col min="9497" max="9497" width="11.75" style="18" customWidth="1"/>
    <col min="9498" max="9498" width="10.875" style="18" customWidth="1"/>
    <col min="9499" max="9499" width="5.25" style="18" customWidth="1"/>
    <col min="9500" max="9500" width="6.125" style="18" customWidth="1"/>
    <col min="9501" max="9501" width="7.75" style="18" customWidth="1"/>
    <col min="9502" max="9502" width="11.75" style="18" customWidth="1"/>
    <col min="9503" max="9504" width="52.75" style="18" customWidth="1"/>
    <col min="9505" max="9723" width="9.125" style="18" customWidth="1"/>
    <col min="9724" max="9724" width="7.625" style="18" customWidth="1"/>
    <col min="9725" max="9725" width="23.625" style="18"/>
    <col min="9726" max="9726" width="7.625" style="18" customWidth="1"/>
    <col min="9727" max="9727" width="23.625" style="18" customWidth="1"/>
    <col min="9728" max="9728" width="13.125" style="18" customWidth="1"/>
    <col min="9729" max="9729" width="9.25" style="18" bestFit="1" customWidth="1"/>
    <col min="9730" max="9730" width="6.625" style="18" bestFit="1" customWidth="1"/>
    <col min="9731" max="9731" width="9.625" style="18" customWidth="1"/>
    <col min="9732" max="9732" width="11.125" style="18" customWidth="1"/>
    <col min="9733" max="9733" width="13.25" style="18" customWidth="1"/>
    <col min="9734" max="9734" width="5.125" style="18" bestFit="1" customWidth="1"/>
    <col min="9735" max="9735" width="7.375" style="18" bestFit="1" customWidth="1"/>
    <col min="9736" max="9736" width="10.625" style="18" customWidth="1"/>
    <col min="9737" max="9737" width="6.25" style="18" customWidth="1"/>
    <col min="9738" max="9738" width="9.125" style="18" customWidth="1"/>
    <col min="9739" max="9739" width="7.625" style="18" customWidth="1"/>
    <col min="9740" max="9740" width="6.625" style="18" customWidth="1"/>
    <col min="9741" max="9741" width="6" style="18" customWidth="1"/>
    <col min="9742" max="9742" width="5.375" style="18" customWidth="1"/>
    <col min="9743" max="9743" width="9" style="18" customWidth="1"/>
    <col min="9744" max="9744" width="7.375" style="18" customWidth="1"/>
    <col min="9745" max="9745" width="9.75" style="18" customWidth="1"/>
    <col min="9746" max="9746" width="6.625" style="18" customWidth="1"/>
    <col min="9747" max="9747" width="8.25" style="18" customWidth="1"/>
    <col min="9748" max="9748" width="8" style="18" customWidth="1"/>
    <col min="9749" max="9749" width="7.625" style="18" customWidth="1"/>
    <col min="9750" max="9750" width="10.125" style="18" customWidth="1"/>
    <col min="9751" max="9751" width="8.125" style="18" customWidth="1"/>
    <col min="9752" max="9752" width="7.625" style="18" customWidth="1"/>
    <col min="9753" max="9753" width="11.75" style="18" customWidth="1"/>
    <col min="9754" max="9754" width="10.875" style="18" customWidth="1"/>
    <col min="9755" max="9755" width="5.25" style="18" customWidth="1"/>
    <col min="9756" max="9756" width="6.125" style="18" customWidth="1"/>
    <col min="9757" max="9757" width="7.75" style="18" customWidth="1"/>
    <col min="9758" max="9758" width="11.75" style="18" customWidth="1"/>
    <col min="9759" max="9760" width="52.75" style="18" customWidth="1"/>
    <col min="9761" max="9979" width="9.125" style="18" customWidth="1"/>
    <col min="9980" max="9980" width="7.625" style="18" customWidth="1"/>
    <col min="9981" max="9981" width="23.625" style="18"/>
    <col min="9982" max="9982" width="7.625" style="18" customWidth="1"/>
    <col min="9983" max="9983" width="23.625" style="18" customWidth="1"/>
    <col min="9984" max="9984" width="13.125" style="18" customWidth="1"/>
    <col min="9985" max="9985" width="9.25" style="18" bestFit="1" customWidth="1"/>
    <col min="9986" max="9986" width="6.625" style="18" bestFit="1" customWidth="1"/>
    <col min="9987" max="9987" width="9.625" style="18" customWidth="1"/>
    <col min="9988" max="9988" width="11.125" style="18" customWidth="1"/>
    <col min="9989" max="9989" width="13.25" style="18" customWidth="1"/>
    <col min="9990" max="9990" width="5.125" style="18" bestFit="1" customWidth="1"/>
    <col min="9991" max="9991" width="7.375" style="18" bestFit="1" customWidth="1"/>
    <col min="9992" max="9992" width="10.625" style="18" customWidth="1"/>
    <col min="9993" max="9993" width="6.25" style="18" customWidth="1"/>
    <col min="9994" max="9994" width="9.125" style="18" customWidth="1"/>
    <col min="9995" max="9995" width="7.625" style="18" customWidth="1"/>
    <col min="9996" max="9996" width="6.625" style="18" customWidth="1"/>
    <col min="9997" max="9997" width="6" style="18" customWidth="1"/>
    <col min="9998" max="9998" width="5.375" style="18" customWidth="1"/>
    <col min="9999" max="9999" width="9" style="18" customWidth="1"/>
    <col min="10000" max="10000" width="7.375" style="18" customWidth="1"/>
    <col min="10001" max="10001" width="9.75" style="18" customWidth="1"/>
    <col min="10002" max="10002" width="6.625" style="18" customWidth="1"/>
    <col min="10003" max="10003" width="8.25" style="18" customWidth="1"/>
    <col min="10004" max="10004" width="8" style="18" customWidth="1"/>
    <col min="10005" max="10005" width="7.625" style="18" customWidth="1"/>
    <col min="10006" max="10006" width="10.125" style="18" customWidth="1"/>
    <col min="10007" max="10007" width="8.125" style="18" customWidth="1"/>
    <col min="10008" max="10008" width="7.625" style="18" customWidth="1"/>
    <col min="10009" max="10009" width="11.75" style="18" customWidth="1"/>
    <col min="10010" max="10010" width="10.875" style="18" customWidth="1"/>
    <col min="10011" max="10011" width="5.25" style="18" customWidth="1"/>
    <col min="10012" max="10012" width="6.125" style="18" customWidth="1"/>
    <col min="10013" max="10013" width="7.75" style="18" customWidth="1"/>
    <col min="10014" max="10014" width="11.75" style="18" customWidth="1"/>
    <col min="10015" max="10016" width="52.75" style="18" customWidth="1"/>
    <col min="10017" max="10235" width="9.125" style="18" customWidth="1"/>
    <col min="10236" max="10236" width="7.625" style="18" customWidth="1"/>
    <col min="10237" max="10237" width="23.625" style="18"/>
    <col min="10238" max="10238" width="7.625" style="18" customWidth="1"/>
    <col min="10239" max="10239" width="23.625" style="18" customWidth="1"/>
    <col min="10240" max="10240" width="13.125" style="18" customWidth="1"/>
    <col min="10241" max="10241" width="9.25" style="18" bestFit="1" customWidth="1"/>
    <col min="10242" max="10242" width="6.625" style="18" bestFit="1" customWidth="1"/>
    <col min="10243" max="10243" width="9.625" style="18" customWidth="1"/>
    <col min="10244" max="10244" width="11.125" style="18" customWidth="1"/>
    <col min="10245" max="10245" width="13.25" style="18" customWidth="1"/>
    <col min="10246" max="10246" width="5.125" style="18" bestFit="1" customWidth="1"/>
    <col min="10247" max="10247" width="7.375" style="18" bestFit="1" customWidth="1"/>
    <col min="10248" max="10248" width="10.625" style="18" customWidth="1"/>
    <col min="10249" max="10249" width="6.25" style="18" customWidth="1"/>
    <col min="10250" max="10250" width="9.125" style="18" customWidth="1"/>
    <col min="10251" max="10251" width="7.625" style="18" customWidth="1"/>
    <col min="10252" max="10252" width="6.625" style="18" customWidth="1"/>
    <col min="10253" max="10253" width="6" style="18" customWidth="1"/>
    <col min="10254" max="10254" width="5.375" style="18" customWidth="1"/>
    <col min="10255" max="10255" width="9" style="18" customWidth="1"/>
    <col min="10256" max="10256" width="7.375" style="18" customWidth="1"/>
    <col min="10257" max="10257" width="9.75" style="18" customWidth="1"/>
    <col min="10258" max="10258" width="6.625" style="18" customWidth="1"/>
    <col min="10259" max="10259" width="8.25" style="18" customWidth="1"/>
    <col min="10260" max="10260" width="8" style="18" customWidth="1"/>
    <col min="10261" max="10261" width="7.625" style="18" customWidth="1"/>
    <col min="10262" max="10262" width="10.125" style="18" customWidth="1"/>
    <col min="10263" max="10263" width="8.125" style="18" customWidth="1"/>
    <col min="10264" max="10264" width="7.625" style="18" customWidth="1"/>
    <col min="10265" max="10265" width="11.75" style="18" customWidth="1"/>
    <col min="10266" max="10266" width="10.875" style="18" customWidth="1"/>
    <col min="10267" max="10267" width="5.25" style="18" customWidth="1"/>
    <col min="10268" max="10268" width="6.125" style="18" customWidth="1"/>
    <col min="10269" max="10269" width="7.75" style="18" customWidth="1"/>
    <col min="10270" max="10270" width="11.75" style="18" customWidth="1"/>
    <col min="10271" max="10272" width="52.75" style="18" customWidth="1"/>
    <col min="10273" max="10491" width="9.125" style="18" customWidth="1"/>
    <col min="10492" max="10492" width="7.625" style="18" customWidth="1"/>
    <col min="10493" max="10493" width="23.625" style="18"/>
    <col min="10494" max="10494" width="7.625" style="18" customWidth="1"/>
    <col min="10495" max="10495" width="23.625" style="18" customWidth="1"/>
    <col min="10496" max="10496" width="13.125" style="18" customWidth="1"/>
    <col min="10497" max="10497" width="9.25" style="18" bestFit="1" customWidth="1"/>
    <col min="10498" max="10498" width="6.625" style="18" bestFit="1" customWidth="1"/>
    <col min="10499" max="10499" width="9.625" style="18" customWidth="1"/>
    <col min="10500" max="10500" width="11.125" style="18" customWidth="1"/>
    <col min="10501" max="10501" width="13.25" style="18" customWidth="1"/>
    <col min="10502" max="10502" width="5.125" style="18" bestFit="1" customWidth="1"/>
    <col min="10503" max="10503" width="7.375" style="18" bestFit="1" customWidth="1"/>
    <col min="10504" max="10504" width="10.625" style="18" customWidth="1"/>
    <col min="10505" max="10505" width="6.25" style="18" customWidth="1"/>
    <col min="10506" max="10506" width="9.125" style="18" customWidth="1"/>
    <col min="10507" max="10507" width="7.625" style="18" customWidth="1"/>
    <col min="10508" max="10508" width="6.625" style="18" customWidth="1"/>
    <col min="10509" max="10509" width="6" style="18" customWidth="1"/>
    <col min="10510" max="10510" width="5.375" style="18" customWidth="1"/>
    <col min="10511" max="10511" width="9" style="18" customWidth="1"/>
    <col min="10512" max="10512" width="7.375" style="18" customWidth="1"/>
    <col min="10513" max="10513" width="9.75" style="18" customWidth="1"/>
    <col min="10514" max="10514" width="6.625" style="18" customWidth="1"/>
    <col min="10515" max="10515" width="8.25" style="18" customWidth="1"/>
    <col min="10516" max="10516" width="8" style="18" customWidth="1"/>
    <col min="10517" max="10517" width="7.625" style="18" customWidth="1"/>
    <col min="10518" max="10518" width="10.125" style="18" customWidth="1"/>
    <col min="10519" max="10519" width="8.125" style="18" customWidth="1"/>
    <col min="10520" max="10520" width="7.625" style="18" customWidth="1"/>
    <col min="10521" max="10521" width="11.75" style="18" customWidth="1"/>
    <col min="10522" max="10522" width="10.875" style="18" customWidth="1"/>
    <col min="10523" max="10523" width="5.25" style="18" customWidth="1"/>
    <col min="10524" max="10524" width="6.125" style="18" customWidth="1"/>
    <col min="10525" max="10525" width="7.75" style="18" customWidth="1"/>
    <col min="10526" max="10526" width="11.75" style="18" customWidth="1"/>
    <col min="10527" max="10528" width="52.75" style="18" customWidth="1"/>
    <col min="10529" max="10747" width="9.125" style="18" customWidth="1"/>
    <col min="10748" max="10748" width="7.625" style="18" customWidth="1"/>
    <col min="10749" max="10749" width="23.625" style="18"/>
    <col min="10750" max="10750" width="7.625" style="18" customWidth="1"/>
    <col min="10751" max="10751" width="23.625" style="18" customWidth="1"/>
    <col min="10752" max="10752" width="13.125" style="18" customWidth="1"/>
    <col min="10753" max="10753" width="9.25" style="18" bestFit="1" customWidth="1"/>
    <col min="10754" max="10754" width="6.625" style="18" bestFit="1" customWidth="1"/>
    <col min="10755" max="10755" width="9.625" style="18" customWidth="1"/>
    <col min="10756" max="10756" width="11.125" style="18" customWidth="1"/>
    <col min="10757" max="10757" width="13.25" style="18" customWidth="1"/>
    <col min="10758" max="10758" width="5.125" style="18" bestFit="1" customWidth="1"/>
    <col min="10759" max="10759" width="7.375" style="18" bestFit="1" customWidth="1"/>
    <col min="10760" max="10760" width="10.625" style="18" customWidth="1"/>
    <col min="10761" max="10761" width="6.25" style="18" customWidth="1"/>
    <col min="10762" max="10762" width="9.125" style="18" customWidth="1"/>
    <col min="10763" max="10763" width="7.625" style="18" customWidth="1"/>
    <col min="10764" max="10764" width="6.625" style="18" customWidth="1"/>
    <col min="10765" max="10765" width="6" style="18" customWidth="1"/>
    <col min="10766" max="10766" width="5.375" style="18" customWidth="1"/>
    <col min="10767" max="10767" width="9" style="18" customWidth="1"/>
    <col min="10768" max="10768" width="7.375" style="18" customWidth="1"/>
    <col min="10769" max="10769" width="9.75" style="18" customWidth="1"/>
    <col min="10770" max="10770" width="6.625" style="18" customWidth="1"/>
    <col min="10771" max="10771" width="8.25" style="18" customWidth="1"/>
    <col min="10772" max="10772" width="8" style="18" customWidth="1"/>
    <col min="10773" max="10773" width="7.625" style="18" customWidth="1"/>
    <col min="10774" max="10774" width="10.125" style="18" customWidth="1"/>
    <col min="10775" max="10775" width="8.125" style="18" customWidth="1"/>
    <col min="10776" max="10776" width="7.625" style="18" customWidth="1"/>
    <col min="10777" max="10777" width="11.75" style="18" customWidth="1"/>
    <col min="10778" max="10778" width="10.875" style="18" customWidth="1"/>
    <col min="10779" max="10779" width="5.25" style="18" customWidth="1"/>
    <col min="10780" max="10780" width="6.125" style="18" customWidth="1"/>
    <col min="10781" max="10781" width="7.75" style="18" customWidth="1"/>
    <col min="10782" max="10782" width="11.75" style="18" customWidth="1"/>
    <col min="10783" max="10784" width="52.75" style="18" customWidth="1"/>
    <col min="10785" max="11003" width="9.125" style="18" customWidth="1"/>
    <col min="11004" max="11004" width="7.625" style="18" customWidth="1"/>
    <col min="11005" max="11005" width="23.625" style="18"/>
    <col min="11006" max="11006" width="7.625" style="18" customWidth="1"/>
    <col min="11007" max="11007" width="23.625" style="18" customWidth="1"/>
    <col min="11008" max="11008" width="13.125" style="18" customWidth="1"/>
    <col min="11009" max="11009" width="9.25" style="18" bestFit="1" customWidth="1"/>
    <col min="11010" max="11010" width="6.625" style="18" bestFit="1" customWidth="1"/>
    <col min="11011" max="11011" width="9.625" style="18" customWidth="1"/>
    <col min="11012" max="11012" width="11.125" style="18" customWidth="1"/>
    <col min="11013" max="11013" width="13.25" style="18" customWidth="1"/>
    <col min="11014" max="11014" width="5.125" style="18" bestFit="1" customWidth="1"/>
    <col min="11015" max="11015" width="7.375" style="18" bestFit="1" customWidth="1"/>
    <col min="11016" max="11016" width="10.625" style="18" customWidth="1"/>
    <col min="11017" max="11017" width="6.25" style="18" customWidth="1"/>
    <col min="11018" max="11018" width="9.125" style="18" customWidth="1"/>
    <col min="11019" max="11019" width="7.625" style="18" customWidth="1"/>
    <col min="11020" max="11020" width="6.625" style="18" customWidth="1"/>
    <col min="11021" max="11021" width="6" style="18" customWidth="1"/>
    <col min="11022" max="11022" width="5.375" style="18" customWidth="1"/>
    <col min="11023" max="11023" width="9" style="18" customWidth="1"/>
    <col min="11024" max="11024" width="7.375" style="18" customWidth="1"/>
    <col min="11025" max="11025" width="9.75" style="18" customWidth="1"/>
    <col min="11026" max="11026" width="6.625" style="18" customWidth="1"/>
    <col min="11027" max="11027" width="8.25" style="18" customWidth="1"/>
    <col min="11028" max="11028" width="8" style="18" customWidth="1"/>
    <col min="11029" max="11029" width="7.625" style="18" customWidth="1"/>
    <col min="11030" max="11030" width="10.125" style="18" customWidth="1"/>
    <col min="11031" max="11031" width="8.125" style="18" customWidth="1"/>
    <col min="11032" max="11032" width="7.625" style="18" customWidth="1"/>
    <col min="11033" max="11033" width="11.75" style="18" customWidth="1"/>
    <col min="11034" max="11034" width="10.875" style="18" customWidth="1"/>
    <col min="11035" max="11035" width="5.25" style="18" customWidth="1"/>
    <col min="11036" max="11036" width="6.125" style="18" customWidth="1"/>
    <col min="11037" max="11037" width="7.75" style="18" customWidth="1"/>
    <col min="11038" max="11038" width="11.75" style="18" customWidth="1"/>
    <col min="11039" max="11040" width="52.75" style="18" customWidth="1"/>
    <col min="11041" max="11259" width="9.125" style="18" customWidth="1"/>
    <col min="11260" max="11260" width="7.625" style="18" customWidth="1"/>
    <col min="11261" max="11261" width="23.625" style="18"/>
    <col min="11262" max="11262" width="7.625" style="18" customWidth="1"/>
    <col min="11263" max="11263" width="23.625" style="18" customWidth="1"/>
    <col min="11264" max="11264" width="13.125" style="18" customWidth="1"/>
    <col min="11265" max="11265" width="9.25" style="18" bestFit="1" customWidth="1"/>
    <col min="11266" max="11266" width="6.625" style="18" bestFit="1" customWidth="1"/>
    <col min="11267" max="11267" width="9.625" style="18" customWidth="1"/>
    <col min="11268" max="11268" width="11.125" style="18" customWidth="1"/>
    <col min="11269" max="11269" width="13.25" style="18" customWidth="1"/>
    <col min="11270" max="11270" width="5.125" style="18" bestFit="1" customWidth="1"/>
    <col min="11271" max="11271" width="7.375" style="18" bestFit="1" customWidth="1"/>
    <col min="11272" max="11272" width="10.625" style="18" customWidth="1"/>
    <col min="11273" max="11273" width="6.25" style="18" customWidth="1"/>
    <col min="11274" max="11274" width="9.125" style="18" customWidth="1"/>
    <col min="11275" max="11275" width="7.625" style="18" customWidth="1"/>
    <col min="11276" max="11276" width="6.625" style="18" customWidth="1"/>
    <col min="11277" max="11277" width="6" style="18" customWidth="1"/>
    <col min="11278" max="11278" width="5.375" style="18" customWidth="1"/>
    <col min="11279" max="11279" width="9" style="18" customWidth="1"/>
    <col min="11280" max="11280" width="7.375" style="18" customWidth="1"/>
    <col min="11281" max="11281" width="9.75" style="18" customWidth="1"/>
    <col min="11282" max="11282" width="6.625" style="18" customWidth="1"/>
    <col min="11283" max="11283" width="8.25" style="18" customWidth="1"/>
    <col min="11284" max="11284" width="8" style="18" customWidth="1"/>
    <col min="11285" max="11285" width="7.625" style="18" customWidth="1"/>
    <col min="11286" max="11286" width="10.125" style="18" customWidth="1"/>
    <col min="11287" max="11287" width="8.125" style="18" customWidth="1"/>
    <col min="11288" max="11288" width="7.625" style="18" customWidth="1"/>
    <col min="11289" max="11289" width="11.75" style="18" customWidth="1"/>
    <col min="11290" max="11290" width="10.875" style="18" customWidth="1"/>
    <col min="11291" max="11291" width="5.25" style="18" customWidth="1"/>
    <col min="11292" max="11292" width="6.125" style="18" customWidth="1"/>
    <col min="11293" max="11293" width="7.75" style="18" customWidth="1"/>
    <col min="11294" max="11294" width="11.75" style="18" customWidth="1"/>
    <col min="11295" max="11296" width="52.75" style="18" customWidth="1"/>
    <col min="11297" max="11515" width="9.125" style="18" customWidth="1"/>
    <col min="11516" max="11516" width="7.625" style="18" customWidth="1"/>
    <col min="11517" max="11517" width="23.625" style="18"/>
    <col min="11518" max="11518" width="7.625" style="18" customWidth="1"/>
    <col min="11519" max="11519" width="23.625" style="18" customWidth="1"/>
    <col min="11520" max="11520" width="13.125" style="18" customWidth="1"/>
    <col min="11521" max="11521" width="9.25" style="18" bestFit="1" customWidth="1"/>
    <col min="11522" max="11522" width="6.625" style="18" bestFit="1" customWidth="1"/>
    <col min="11523" max="11523" width="9.625" style="18" customWidth="1"/>
    <col min="11524" max="11524" width="11.125" style="18" customWidth="1"/>
    <col min="11525" max="11525" width="13.25" style="18" customWidth="1"/>
    <col min="11526" max="11526" width="5.125" style="18" bestFit="1" customWidth="1"/>
    <col min="11527" max="11527" width="7.375" style="18" bestFit="1" customWidth="1"/>
    <col min="11528" max="11528" width="10.625" style="18" customWidth="1"/>
    <col min="11529" max="11529" width="6.25" style="18" customWidth="1"/>
    <col min="11530" max="11530" width="9.125" style="18" customWidth="1"/>
    <col min="11531" max="11531" width="7.625" style="18" customWidth="1"/>
    <col min="11532" max="11532" width="6.625" style="18" customWidth="1"/>
    <col min="11533" max="11533" width="6" style="18" customWidth="1"/>
    <col min="11534" max="11534" width="5.375" style="18" customWidth="1"/>
    <col min="11535" max="11535" width="9" style="18" customWidth="1"/>
    <col min="11536" max="11536" width="7.375" style="18" customWidth="1"/>
    <col min="11537" max="11537" width="9.75" style="18" customWidth="1"/>
    <col min="11538" max="11538" width="6.625" style="18" customWidth="1"/>
    <col min="11539" max="11539" width="8.25" style="18" customWidth="1"/>
    <col min="11540" max="11540" width="8" style="18" customWidth="1"/>
    <col min="11541" max="11541" width="7.625" style="18" customWidth="1"/>
    <col min="11542" max="11542" width="10.125" style="18" customWidth="1"/>
    <col min="11543" max="11543" width="8.125" style="18" customWidth="1"/>
    <col min="11544" max="11544" width="7.625" style="18" customWidth="1"/>
    <col min="11545" max="11545" width="11.75" style="18" customWidth="1"/>
    <col min="11546" max="11546" width="10.875" style="18" customWidth="1"/>
    <col min="11547" max="11547" width="5.25" style="18" customWidth="1"/>
    <col min="11548" max="11548" width="6.125" style="18" customWidth="1"/>
    <col min="11549" max="11549" width="7.75" style="18" customWidth="1"/>
    <col min="11550" max="11550" width="11.75" style="18" customWidth="1"/>
    <col min="11551" max="11552" width="52.75" style="18" customWidth="1"/>
    <col min="11553" max="11771" width="9.125" style="18" customWidth="1"/>
    <col min="11772" max="11772" width="7.625" style="18" customWidth="1"/>
    <col min="11773" max="11773" width="23.625" style="18"/>
    <col min="11774" max="11774" width="7.625" style="18" customWidth="1"/>
    <col min="11775" max="11775" width="23.625" style="18" customWidth="1"/>
    <col min="11776" max="11776" width="13.125" style="18" customWidth="1"/>
    <col min="11777" max="11777" width="9.25" style="18" bestFit="1" customWidth="1"/>
    <col min="11778" max="11778" width="6.625" style="18" bestFit="1" customWidth="1"/>
    <col min="11779" max="11779" width="9.625" style="18" customWidth="1"/>
    <col min="11780" max="11780" width="11.125" style="18" customWidth="1"/>
    <col min="11781" max="11781" width="13.25" style="18" customWidth="1"/>
    <col min="11782" max="11782" width="5.125" style="18" bestFit="1" customWidth="1"/>
    <col min="11783" max="11783" width="7.375" style="18" bestFit="1" customWidth="1"/>
    <col min="11784" max="11784" width="10.625" style="18" customWidth="1"/>
    <col min="11785" max="11785" width="6.25" style="18" customWidth="1"/>
    <col min="11786" max="11786" width="9.125" style="18" customWidth="1"/>
    <col min="11787" max="11787" width="7.625" style="18" customWidth="1"/>
    <col min="11788" max="11788" width="6.625" style="18" customWidth="1"/>
    <col min="11789" max="11789" width="6" style="18" customWidth="1"/>
    <col min="11790" max="11790" width="5.375" style="18" customWidth="1"/>
    <col min="11791" max="11791" width="9" style="18" customWidth="1"/>
    <col min="11792" max="11792" width="7.375" style="18" customWidth="1"/>
    <col min="11793" max="11793" width="9.75" style="18" customWidth="1"/>
    <col min="11794" max="11794" width="6.625" style="18" customWidth="1"/>
    <col min="11795" max="11795" width="8.25" style="18" customWidth="1"/>
    <col min="11796" max="11796" width="8" style="18" customWidth="1"/>
    <col min="11797" max="11797" width="7.625" style="18" customWidth="1"/>
    <col min="11798" max="11798" width="10.125" style="18" customWidth="1"/>
    <col min="11799" max="11799" width="8.125" style="18" customWidth="1"/>
    <col min="11800" max="11800" width="7.625" style="18" customWidth="1"/>
    <col min="11801" max="11801" width="11.75" style="18" customWidth="1"/>
    <col min="11802" max="11802" width="10.875" style="18" customWidth="1"/>
    <col min="11803" max="11803" width="5.25" style="18" customWidth="1"/>
    <col min="11804" max="11804" width="6.125" style="18" customWidth="1"/>
    <col min="11805" max="11805" width="7.75" style="18" customWidth="1"/>
    <col min="11806" max="11806" width="11.75" style="18" customWidth="1"/>
    <col min="11807" max="11808" width="52.75" style="18" customWidth="1"/>
    <col min="11809" max="12027" width="9.125" style="18" customWidth="1"/>
    <col min="12028" max="12028" width="7.625" style="18" customWidth="1"/>
    <col min="12029" max="12029" width="23.625" style="18"/>
    <col min="12030" max="12030" width="7.625" style="18" customWidth="1"/>
    <col min="12031" max="12031" width="23.625" style="18" customWidth="1"/>
    <col min="12032" max="12032" width="13.125" style="18" customWidth="1"/>
    <col min="12033" max="12033" width="9.25" style="18" bestFit="1" customWidth="1"/>
    <col min="12034" max="12034" width="6.625" style="18" bestFit="1" customWidth="1"/>
    <col min="12035" max="12035" width="9.625" style="18" customWidth="1"/>
    <col min="12036" max="12036" width="11.125" style="18" customWidth="1"/>
    <col min="12037" max="12037" width="13.25" style="18" customWidth="1"/>
    <col min="12038" max="12038" width="5.125" style="18" bestFit="1" customWidth="1"/>
    <col min="12039" max="12039" width="7.375" style="18" bestFit="1" customWidth="1"/>
    <col min="12040" max="12040" width="10.625" style="18" customWidth="1"/>
    <col min="12041" max="12041" width="6.25" style="18" customWidth="1"/>
    <col min="12042" max="12042" width="9.125" style="18" customWidth="1"/>
    <col min="12043" max="12043" width="7.625" style="18" customWidth="1"/>
    <col min="12044" max="12044" width="6.625" style="18" customWidth="1"/>
    <col min="12045" max="12045" width="6" style="18" customWidth="1"/>
    <col min="12046" max="12046" width="5.375" style="18" customWidth="1"/>
    <col min="12047" max="12047" width="9" style="18" customWidth="1"/>
    <col min="12048" max="12048" width="7.375" style="18" customWidth="1"/>
    <col min="12049" max="12049" width="9.75" style="18" customWidth="1"/>
    <col min="12050" max="12050" width="6.625" style="18" customWidth="1"/>
    <col min="12051" max="12051" width="8.25" style="18" customWidth="1"/>
    <col min="12052" max="12052" width="8" style="18" customWidth="1"/>
    <col min="12053" max="12053" width="7.625" style="18" customWidth="1"/>
    <col min="12054" max="12054" width="10.125" style="18" customWidth="1"/>
    <col min="12055" max="12055" width="8.125" style="18" customWidth="1"/>
    <col min="12056" max="12056" width="7.625" style="18" customWidth="1"/>
    <col min="12057" max="12057" width="11.75" style="18" customWidth="1"/>
    <col min="12058" max="12058" width="10.875" style="18" customWidth="1"/>
    <col min="12059" max="12059" width="5.25" style="18" customWidth="1"/>
    <col min="12060" max="12060" width="6.125" style="18" customWidth="1"/>
    <col min="12061" max="12061" width="7.75" style="18" customWidth="1"/>
    <col min="12062" max="12062" width="11.75" style="18" customWidth="1"/>
    <col min="12063" max="12064" width="52.75" style="18" customWidth="1"/>
    <col min="12065" max="12283" width="9.125" style="18" customWidth="1"/>
    <col min="12284" max="12284" width="7.625" style="18" customWidth="1"/>
    <col min="12285" max="12285" width="23.625" style="18"/>
    <col min="12286" max="12286" width="7.625" style="18" customWidth="1"/>
    <col min="12287" max="12287" width="23.625" style="18" customWidth="1"/>
    <col min="12288" max="12288" width="13.125" style="18" customWidth="1"/>
    <col min="12289" max="12289" width="9.25" style="18" bestFit="1" customWidth="1"/>
    <col min="12290" max="12290" width="6.625" style="18" bestFit="1" customWidth="1"/>
    <col min="12291" max="12291" width="9.625" style="18" customWidth="1"/>
    <col min="12292" max="12292" width="11.125" style="18" customWidth="1"/>
    <col min="12293" max="12293" width="13.25" style="18" customWidth="1"/>
    <col min="12294" max="12294" width="5.125" style="18" bestFit="1" customWidth="1"/>
    <col min="12295" max="12295" width="7.375" style="18" bestFit="1" customWidth="1"/>
    <col min="12296" max="12296" width="10.625" style="18" customWidth="1"/>
    <col min="12297" max="12297" width="6.25" style="18" customWidth="1"/>
    <col min="12298" max="12298" width="9.125" style="18" customWidth="1"/>
    <col min="12299" max="12299" width="7.625" style="18" customWidth="1"/>
    <col min="12300" max="12300" width="6.625" style="18" customWidth="1"/>
    <col min="12301" max="12301" width="6" style="18" customWidth="1"/>
    <col min="12302" max="12302" width="5.375" style="18" customWidth="1"/>
    <col min="12303" max="12303" width="9" style="18" customWidth="1"/>
    <col min="12304" max="12304" width="7.375" style="18" customWidth="1"/>
    <col min="12305" max="12305" width="9.75" style="18" customWidth="1"/>
    <col min="12306" max="12306" width="6.625" style="18" customWidth="1"/>
    <col min="12307" max="12307" width="8.25" style="18" customWidth="1"/>
    <col min="12308" max="12308" width="8" style="18" customWidth="1"/>
    <col min="12309" max="12309" width="7.625" style="18" customWidth="1"/>
    <col min="12310" max="12310" width="10.125" style="18" customWidth="1"/>
    <col min="12311" max="12311" width="8.125" style="18" customWidth="1"/>
    <col min="12312" max="12312" width="7.625" style="18" customWidth="1"/>
    <col min="12313" max="12313" width="11.75" style="18" customWidth="1"/>
    <col min="12314" max="12314" width="10.875" style="18" customWidth="1"/>
    <col min="12315" max="12315" width="5.25" style="18" customWidth="1"/>
    <col min="12316" max="12316" width="6.125" style="18" customWidth="1"/>
    <col min="12317" max="12317" width="7.75" style="18" customWidth="1"/>
    <col min="12318" max="12318" width="11.75" style="18" customWidth="1"/>
    <col min="12319" max="12320" width="52.75" style="18" customWidth="1"/>
    <col min="12321" max="12539" width="9.125" style="18" customWidth="1"/>
    <col min="12540" max="12540" width="7.625" style="18" customWidth="1"/>
    <col min="12541" max="12541" width="23.625" style="18"/>
    <col min="12542" max="12542" width="7.625" style="18" customWidth="1"/>
    <col min="12543" max="12543" width="23.625" style="18" customWidth="1"/>
    <col min="12544" max="12544" width="13.125" style="18" customWidth="1"/>
    <col min="12545" max="12545" width="9.25" style="18" bestFit="1" customWidth="1"/>
    <col min="12546" max="12546" width="6.625" style="18" bestFit="1" customWidth="1"/>
    <col min="12547" max="12547" width="9.625" style="18" customWidth="1"/>
    <col min="12548" max="12548" width="11.125" style="18" customWidth="1"/>
    <col min="12549" max="12549" width="13.25" style="18" customWidth="1"/>
    <col min="12550" max="12550" width="5.125" style="18" bestFit="1" customWidth="1"/>
    <col min="12551" max="12551" width="7.375" style="18" bestFit="1" customWidth="1"/>
    <col min="12552" max="12552" width="10.625" style="18" customWidth="1"/>
    <col min="12553" max="12553" width="6.25" style="18" customWidth="1"/>
    <col min="12554" max="12554" width="9.125" style="18" customWidth="1"/>
    <col min="12555" max="12555" width="7.625" style="18" customWidth="1"/>
    <col min="12556" max="12556" width="6.625" style="18" customWidth="1"/>
    <col min="12557" max="12557" width="6" style="18" customWidth="1"/>
    <col min="12558" max="12558" width="5.375" style="18" customWidth="1"/>
    <col min="12559" max="12559" width="9" style="18" customWidth="1"/>
    <col min="12560" max="12560" width="7.375" style="18" customWidth="1"/>
    <col min="12561" max="12561" width="9.75" style="18" customWidth="1"/>
    <col min="12562" max="12562" width="6.625" style="18" customWidth="1"/>
    <col min="12563" max="12563" width="8.25" style="18" customWidth="1"/>
    <col min="12564" max="12564" width="8" style="18" customWidth="1"/>
    <col min="12565" max="12565" width="7.625" style="18" customWidth="1"/>
    <col min="12566" max="12566" width="10.125" style="18" customWidth="1"/>
    <col min="12567" max="12567" width="8.125" style="18" customWidth="1"/>
    <col min="12568" max="12568" width="7.625" style="18" customWidth="1"/>
    <col min="12569" max="12569" width="11.75" style="18" customWidth="1"/>
    <col min="12570" max="12570" width="10.875" style="18" customWidth="1"/>
    <col min="12571" max="12571" width="5.25" style="18" customWidth="1"/>
    <col min="12572" max="12572" width="6.125" style="18" customWidth="1"/>
    <col min="12573" max="12573" width="7.75" style="18" customWidth="1"/>
    <col min="12574" max="12574" width="11.75" style="18" customWidth="1"/>
    <col min="12575" max="12576" width="52.75" style="18" customWidth="1"/>
    <col min="12577" max="12795" width="9.125" style="18" customWidth="1"/>
    <col min="12796" max="12796" width="7.625" style="18" customWidth="1"/>
    <col min="12797" max="12797" width="23.625" style="18"/>
    <col min="12798" max="12798" width="7.625" style="18" customWidth="1"/>
    <col min="12799" max="12799" width="23.625" style="18" customWidth="1"/>
    <col min="12800" max="12800" width="13.125" style="18" customWidth="1"/>
    <col min="12801" max="12801" width="9.25" style="18" bestFit="1" customWidth="1"/>
    <col min="12802" max="12802" width="6.625" style="18" bestFit="1" customWidth="1"/>
    <col min="12803" max="12803" width="9.625" style="18" customWidth="1"/>
    <col min="12804" max="12804" width="11.125" style="18" customWidth="1"/>
    <col min="12805" max="12805" width="13.25" style="18" customWidth="1"/>
    <col min="12806" max="12806" width="5.125" style="18" bestFit="1" customWidth="1"/>
    <col min="12807" max="12807" width="7.375" style="18" bestFit="1" customWidth="1"/>
    <col min="12808" max="12808" width="10.625" style="18" customWidth="1"/>
    <col min="12809" max="12809" width="6.25" style="18" customWidth="1"/>
    <col min="12810" max="12810" width="9.125" style="18" customWidth="1"/>
    <col min="12811" max="12811" width="7.625" style="18" customWidth="1"/>
    <col min="12812" max="12812" width="6.625" style="18" customWidth="1"/>
    <col min="12813" max="12813" width="6" style="18" customWidth="1"/>
    <col min="12814" max="12814" width="5.375" style="18" customWidth="1"/>
    <col min="12815" max="12815" width="9" style="18" customWidth="1"/>
    <col min="12816" max="12816" width="7.375" style="18" customWidth="1"/>
    <col min="12817" max="12817" width="9.75" style="18" customWidth="1"/>
    <col min="12818" max="12818" width="6.625" style="18" customWidth="1"/>
    <col min="12819" max="12819" width="8.25" style="18" customWidth="1"/>
    <col min="12820" max="12820" width="8" style="18" customWidth="1"/>
    <col min="12821" max="12821" width="7.625" style="18" customWidth="1"/>
    <col min="12822" max="12822" width="10.125" style="18" customWidth="1"/>
    <col min="12823" max="12823" width="8.125" style="18" customWidth="1"/>
    <col min="12824" max="12824" width="7.625" style="18" customWidth="1"/>
    <col min="12825" max="12825" width="11.75" style="18" customWidth="1"/>
    <col min="12826" max="12826" width="10.875" style="18" customWidth="1"/>
    <col min="12827" max="12827" width="5.25" style="18" customWidth="1"/>
    <col min="12828" max="12828" width="6.125" style="18" customWidth="1"/>
    <col min="12829" max="12829" width="7.75" style="18" customWidth="1"/>
    <col min="12830" max="12830" width="11.75" style="18" customWidth="1"/>
    <col min="12831" max="12832" width="52.75" style="18" customWidth="1"/>
    <col min="12833" max="13051" width="9.125" style="18" customWidth="1"/>
    <col min="13052" max="13052" width="7.625" style="18" customWidth="1"/>
    <col min="13053" max="13053" width="23.625" style="18"/>
    <col min="13054" max="13054" width="7.625" style="18" customWidth="1"/>
    <col min="13055" max="13055" width="23.625" style="18" customWidth="1"/>
    <col min="13056" max="13056" width="13.125" style="18" customWidth="1"/>
    <col min="13057" max="13057" width="9.25" style="18" bestFit="1" customWidth="1"/>
    <col min="13058" max="13058" width="6.625" style="18" bestFit="1" customWidth="1"/>
    <col min="13059" max="13059" width="9.625" style="18" customWidth="1"/>
    <col min="13060" max="13060" width="11.125" style="18" customWidth="1"/>
    <col min="13061" max="13061" width="13.25" style="18" customWidth="1"/>
    <col min="13062" max="13062" width="5.125" style="18" bestFit="1" customWidth="1"/>
    <col min="13063" max="13063" width="7.375" style="18" bestFit="1" customWidth="1"/>
    <col min="13064" max="13064" width="10.625" style="18" customWidth="1"/>
    <col min="13065" max="13065" width="6.25" style="18" customWidth="1"/>
    <col min="13066" max="13066" width="9.125" style="18" customWidth="1"/>
    <col min="13067" max="13067" width="7.625" style="18" customWidth="1"/>
    <col min="13068" max="13068" width="6.625" style="18" customWidth="1"/>
    <col min="13069" max="13069" width="6" style="18" customWidth="1"/>
    <col min="13070" max="13070" width="5.375" style="18" customWidth="1"/>
    <col min="13071" max="13071" width="9" style="18" customWidth="1"/>
    <col min="13072" max="13072" width="7.375" style="18" customWidth="1"/>
    <col min="13073" max="13073" width="9.75" style="18" customWidth="1"/>
    <col min="13074" max="13074" width="6.625" style="18" customWidth="1"/>
    <col min="13075" max="13075" width="8.25" style="18" customWidth="1"/>
    <col min="13076" max="13076" width="8" style="18" customWidth="1"/>
    <col min="13077" max="13077" width="7.625" style="18" customWidth="1"/>
    <col min="13078" max="13078" width="10.125" style="18" customWidth="1"/>
    <col min="13079" max="13079" width="8.125" style="18" customWidth="1"/>
    <col min="13080" max="13080" width="7.625" style="18" customWidth="1"/>
    <col min="13081" max="13081" width="11.75" style="18" customWidth="1"/>
    <col min="13082" max="13082" width="10.875" style="18" customWidth="1"/>
    <col min="13083" max="13083" width="5.25" style="18" customWidth="1"/>
    <col min="13084" max="13084" width="6.125" style="18" customWidth="1"/>
    <col min="13085" max="13085" width="7.75" style="18" customWidth="1"/>
    <col min="13086" max="13086" width="11.75" style="18" customWidth="1"/>
    <col min="13087" max="13088" width="52.75" style="18" customWidth="1"/>
    <col min="13089" max="13307" width="9.125" style="18" customWidth="1"/>
    <col min="13308" max="13308" width="7.625" style="18" customWidth="1"/>
    <col min="13309" max="13309" width="23.625" style="18"/>
    <col min="13310" max="13310" width="7.625" style="18" customWidth="1"/>
    <col min="13311" max="13311" width="23.625" style="18" customWidth="1"/>
    <col min="13312" max="13312" width="13.125" style="18" customWidth="1"/>
    <col min="13313" max="13313" width="9.25" style="18" bestFit="1" customWidth="1"/>
    <col min="13314" max="13314" width="6.625" style="18" bestFit="1" customWidth="1"/>
    <col min="13315" max="13315" width="9.625" style="18" customWidth="1"/>
    <col min="13316" max="13316" width="11.125" style="18" customWidth="1"/>
    <col min="13317" max="13317" width="13.25" style="18" customWidth="1"/>
    <col min="13318" max="13318" width="5.125" style="18" bestFit="1" customWidth="1"/>
    <col min="13319" max="13319" width="7.375" style="18" bestFit="1" customWidth="1"/>
    <col min="13320" max="13320" width="10.625" style="18" customWidth="1"/>
    <col min="13321" max="13321" width="6.25" style="18" customWidth="1"/>
    <col min="13322" max="13322" width="9.125" style="18" customWidth="1"/>
    <col min="13323" max="13323" width="7.625" style="18" customWidth="1"/>
    <col min="13324" max="13324" width="6.625" style="18" customWidth="1"/>
    <col min="13325" max="13325" width="6" style="18" customWidth="1"/>
    <col min="13326" max="13326" width="5.375" style="18" customWidth="1"/>
    <col min="13327" max="13327" width="9" style="18" customWidth="1"/>
    <col min="13328" max="13328" width="7.375" style="18" customWidth="1"/>
    <col min="13329" max="13329" width="9.75" style="18" customWidth="1"/>
    <col min="13330" max="13330" width="6.625" style="18" customWidth="1"/>
    <col min="13331" max="13331" width="8.25" style="18" customWidth="1"/>
    <col min="13332" max="13332" width="8" style="18" customWidth="1"/>
    <col min="13333" max="13333" width="7.625" style="18" customWidth="1"/>
    <col min="13334" max="13334" width="10.125" style="18" customWidth="1"/>
    <col min="13335" max="13335" width="8.125" style="18" customWidth="1"/>
    <col min="13336" max="13336" width="7.625" style="18" customWidth="1"/>
    <col min="13337" max="13337" width="11.75" style="18" customWidth="1"/>
    <col min="13338" max="13338" width="10.875" style="18" customWidth="1"/>
    <col min="13339" max="13339" width="5.25" style="18" customWidth="1"/>
    <col min="13340" max="13340" width="6.125" style="18" customWidth="1"/>
    <col min="13341" max="13341" width="7.75" style="18" customWidth="1"/>
    <col min="13342" max="13342" width="11.75" style="18" customWidth="1"/>
    <col min="13343" max="13344" width="52.75" style="18" customWidth="1"/>
    <col min="13345" max="13563" width="9.125" style="18" customWidth="1"/>
    <col min="13564" max="13564" width="7.625" style="18" customWidth="1"/>
    <col min="13565" max="13565" width="23.625" style="18"/>
    <col min="13566" max="13566" width="7.625" style="18" customWidth="1"/>
    <col min="13567" max="13567" width="23.625" style="18" customWidth="1"/>
    <col min="13568" max="13568" width="13.125" style="18" customWidth="1"/>
    <col min="13569" max="13569" width="9.25" style="18" bestFit="1" customWidth="1"/>
    <col min="13570" max="13570" width="6.625" style="18" bestFit="1" customWidth="1"/>
    <col min="13571" max="13571" width="9.625" style="18" customWidth="1"/>
    <col min="13572" max="13572" width="11.125" style="18" customWidth="1"/>
    <col min="13573" max="13573" width="13.25" style="18" customWidth="1"/>
    <col min="13574" max="13574" width="5.125" style="18" bestFit="1" customWidth="1"/>
    <col min="13575" max="13575" width="7.375" style="18" bestFit="1" customWidth="1"/>
    <col min="13576" max="13576" width="10.625" style="18" customWidth="1"/>
    <col min="13577" max="13577" width="6.25" style="18" customWidth="1"/>
    <col min="13578" max="13578" width="9.125" style="18" customWidth="1"/>
    <col min="13579" max="13579" width="7.625" style="18" customWidth="1"/>
    <col min="13580" max="13580" width="6.625" style="18" customWidth="1"/>
    <col min="13581" max="13581" width="6" style="18" customWidth="1"/>
    <col min="13582" max="13582" width="5.375" style="18" customWidth="1"/>
    <col min="13583" max="13583" width="9" style="18" customWidth="1"/>
    <col min="13584" max="13584" width="7.375" style="18" customWidth="1"/>
    <col min="13585" max="13585" width="9.75" style="18" customWidth="1"/>
    <col min="13586" max="13586" width="6.625" style="18" customWidth="1"/>
    <col min="13587" max="13587" width="8.25" style="18" customWidth="1"/>
    <col min="13588" max="13588" width="8" style="18" customWidth="1"/>
    <col min="13589" max="13589" width="7.625" style="18" customWidth="1"/>
    <col min="13590" max="13590" width="10.125" style="18" customWidth="1"/>
    <col min="13591" max="13591" width="8.125" style="18" customWidth="1"/>
    <col min="13592" max="13592" width="7.625" style="18" customWidth="1"/>
    <col min="13593" max="13593" width="11.75" style="18" customWidth="1"/>
    <col min="13594" max="13594" width="10.875" style="18" customWidth="1"/>
    <col min="13595" max="13595" width="5.25" style="18" customWidth="1"/>
    <col min="13596" max="13596" width="6.125" style="18" customWidth="1"/>
    <col min="13597" max="13597" width="7.75" style="18" customWidth="1"/>
    <col min="13598" max="13598" width="11.75" style="18" customWidth="1"/>
    <col min="13599" max="13600" width="52.75" style="18" customWidth="1"/>
    <col min="13601" max="13819" width="9.125" style="18" customWidth="1"/>
    <col min="13820" max="13820" width="7.625" style="18" customWidth="1"/>
    <col min="13821" max="13821" width="23.625" style="18"/>
    <col min="13822" max="13822" width="7.625" style="18" customWidth="1"/>
    <col min="13823" max="13823" width="23.625" style="18" customWidth="1"/>
    <col min="13824" max="13824" width="13.125" style="18" customWidth="1"/>
    <col min="13825" max="13825" width="9.25" style="18" bestFit="1" customWidth="1"/>
    <col min="13826" max="13826" width="6.625" style="18" bestFit="1" customWidth="1"/>
    <col min="13827" max="13827" width="9.625" style="18" customWidth="1"/>
    <col min="13828" max="13828" width="11.125" style="18" customWidth="1"/>
    <col min="13829" max="13829" width="13.25" style="18" customWidth="1"/>
    <col min="13830" max="13830" width="5.125" style="18" bestFit="1" customWidth="1"/>
    <col min="13831" max="13831" width="7.375" style="18" bestFit="1" customWidth="1"/>
    <col min="13832" max="13832" width="10.625" style="18" customWidth="1"/>
    <col min="13833" max="13833" width="6.25" style="18" customWidth="1"/>
    <col min="13834" max="13834" width="9.125" style="18" customWidth="1"/>
    <col min="13835" max="13835" width="7.625" style="18" customWidth="1"/>
    <col min="13836" max="13836" width="6.625" style="18" customWidth="1"/>
    <col min="13837" max="13837" width="6" style="18" customWidth="1"/>
    <col min="13838" max="13838" width="5.375" style="18" customWidth="1"/>
    <col min="13839" max="13839" width="9" style="18" customWidth="1"/>
    <col min="13840" max="13840" width="7.375" style="18" customWidth="1"/>
    <col min="13841" max="13841" width="9.75" style="18" customWidth="1"/>
    <col min="13842" max="13842" width="6.625" style="18" customWidth="1"/>
    <col min="13843" max="13843" width="8.25" style="18" customWidth="1"/>
    <col min="13844" max="13844" width="8" style="18" customWidth="1"/>
    <col min="13845" max="13845" width="7.625" style="18" customWidth="1"/>
    <col min="13846" max="13846" width="10.125" style="18" customWidth="1"/>
    <col min="13847" max="13847" width="8.125" style="18" customWidth="1"/>
    <col min="13848" max="13848" width="7.625" style="18" customWidth="1"/>
    <col min="13849" max="13849" width="11.75" style="18" customWidth="1"/>
    <col min="13850" max="13850" width="10.875" style="18" customWidth="1"/>
    <col min="13851" max="13851" width="5.25" style="18" customWidth="1"/>
    <col min="13852" max="13852" width="6.125" style="18" customWidth="1"/>
    <col min="13853" max="13853" width="7.75" style="18" customWidth="1"/>
    <col min="13854" max="13854" width="11.75" style="18" customWidth="1"/>
    <col min="13855" max="13856" width="52.75" style="18" customWidth="1"/>
    <col min="13857" max="14075" width="9.125" style="18" customWidth="1"/>
    <col min="14076" max="14076" width="7.625" style="18" customWidth="1"/>
    <col min="14077" max="14077" width="23.625" style="18"/>
    <col min="14078" max="14078" width="7.625" style="18" customWidth="1"/>
    <col min="14079" max="14079" width="23.625" style="18" customWidth="1"/>
    <col min="14080" max="14080" width="13.125" style="18" customWidth="1"/>
    <col min="14081" max="14081" width="9.25" style="18" bestFit="1" customWidth="1"/>
    <col min="14082" max="14082" width="6.625" style="18" bestFit="1" customWidth="1"/>
    <col min="14083" max="14083" width="9.625" style="18" customWidth="1"/>
    <col min="14084" max="14084" width="11.125" style="18" customWidth="1"/>
    <col min="14085" max="14085" width="13.25" style="18" customWidth="1"/>
    <col min="14086" max="14086" width="5.125" style="18" bestFit="1" customWidth="1"/>
    <col min="14087" max="14087" width="7.375" style="18" bestFit="1" customWidth="1"/>
    <col min="14088" max="14088" width="10.625" style="18" customWidth="1"/>
    <col min="14089" max="14089" width="6.25" style="18" customWidth="1"/>
    <col min="14090" max="14090" width="9.125" style="18" customWidth="1"/>
    <col min="14091" max="14091" width="7.625" style="18" customWidth="1"/>
    <col min="14092" max="14092" width="6.625" style="18" customWidth="1"/>
    <col min="14093" max="14093" width="6" style="18" customWidth="1"/>
    <col min="14094" max="14094" width="5.375" style="18" customWidth="1"/>
    <col min="14095" max="14095" width="9" style="18" customWidth="1"/>
    <col min="14096" max="14096" width="7.375" style="18" customWidth="1"/>
    <col min="14097" max="14097" width="9.75" style="18" customWidth="1"/>
    <col min="14098" max="14098" width="6.625" style="18" customWidth="1"/>
    <col min="14099" max="14099" width="8.25" style="18" customWidth="1"/>
    <col min="14100" max="14100" width="8" style="18" customWidth="1"/>
    <col min="14101" max="14101" width="7.625" style="18" customWidth="1"/>
    <col min="14102" max="14102" width="10.125" style="18" customWidth="1"/>
    <col min="14103" max="14103" width="8.125" style="18" customWidth="1"/>
    <col min="14104" max="14104" width="7.625" style="18" customWidth="1"/>
    <col min="14105" max="14105" width="11.75" style="18" customWidth="1"/>
    <col min="14106" max="14106" width="10.875" style="18" customWidth="1"/>
    <col min="14107" max="14107" width="5.25" style="18" customWidth="1"/>
    <col min="14108" max="14108" width="6.125" style="18" customWidth="1"/>
    <col min="14109" max="14109" width="7.75" style="18" customWidth="1"/>
    <col min="14110" max="14110" width="11.75" style="18" customWidth="1"/>
    <col min="14111" max="14112" width="52.75" style="18" customWidth="1"/>
    <col min="14113" max="14331" width="9.125" style="18" customWidth="1"/>
    <col min="14332" max="14332" width="7.625" style="18" customWidth="1"/>
    <col min="14333" max="14333" width="23.625" style="18"/>
    <col min="14334" max="14334" width="7.625" style="18" customWidth="1"/>
    <col min="14335" max="14335" width="23.625" style="18" customWidth="1"/>
    <col min="14336" max="14336" width="13.125" style="18" customWidth="1"/>
    <col min="14337" max="14337" width="9.25" style="18" bestFit="1" customWidth="1"/>
    <col min="14338" max="14338" width="6.625" style="18" bestFit="1" customWidth="1"/>
    <col min="14339" max="14339" width="9.625" style="18" customWidth="1"/>
    <col min="14340" max="14340" width="11.125" style="18" customWidth="1"/>
    <col min="14341" max="14341" width="13.25" style="18" customWidth="1"/>
    <col min="14342" max="14342" width="5.125" style="18" bestFit="1" customWidth="1"/>
    <col min="14343" max="14343" width="7.375" style="18" bestFit="1" customWidth="1"/>
    <col min="14344" max="14344" width="10.625" style="18" customWidth="1"/>
    <col min="14345" max="14345" width="6.25" style="18" customWidth="1"/>
    <col min="14346" max="14346" width="9.125" style="18" customWidth="1"/>
    <col min="14347" max="14347" width="7.625" style="18" customWidth="1"/>
    <col min="14348" max="14348" width="6.625" style="18" customWidth="1"/>
    <col min="14349" max="14349" width="6" style="18" customWidth="1"/>
    <col min="14350" max="14350" width="5.375" style="18" customWidth="1"/>
    <col min="14351" max="14351" width="9" style="18" customWidth="1"/>
    <col min="14352" max="14352" width="7.375" style="18" customWidth="1"/>
    <col min="14353" max="14353" width="9.75" style="18" customWidth="1"/>
    <col min="14354" max="14354" width="6.625" style="18" customWidth="1"/>
    <col min="14355" max="14355" width="8.25" style="18" customWidth="1"/>
    <col min="14356" max="14356" width="8" style="18" customWidth="1"/>
    <col min="14357" max="14357" width="7.625" style="18" customWidth="1"/>
    <col min="14358" max="14358" width="10.125" style="18" customWidth="1"/>
    <col min="14359" max="14359" width="8.125" style="18" customWidth="1"/>
    <col min="14360" max="14360" width="7.625" style="18" customWidth="1"/>
    <col min="14361" max="14361" width="11.75" style="18" customWidth="1"/>
    <col min="14362" max="14362" width="10.875" style="18" customWidth="1"/>
    <col min="14363" max="14363" width="5.25" style="18" customWidth="1"/>
    <col min="14364" max="14364" width="6.125" style="18" customWidth="1"/>
    <col min="14365" max="14365" width="7.75" style="18" customWidth="1"/>
    <col min="14366" max="14366" width="11.75" style="18" customWidth="1"/>
    <col min="14367" max="14368" width="52.75" style="18" customWidth="1"/>
    <col min="14369" max="14587" width="9.125" style="18" customWidth="1"/>
    <col min="14588" max="14588" width="7.625" style="18" customWidth="1"/>
    <col min="14589" max="14589" width="23.625" style="18"/>
    <col min="14590" max="14590" width="7.625" style="18" customWidth="1"/>
    <col min="14591" max="14591" width="23.625" style="18" customWidth="1"/>
    <col min="14592" max="14592" width="13.125" style="18" customWidth="1"/>
    <col min="14593" max="14593" width="9.25" style="18" bestFit="1" customWidth="1"/>
    <col min="14594" max="14594" width="6.625" style="18" bestFit="1" customWidth="1"/>
    <col min="14595" max="14595" width="9.625" style="18" customWidth="1"/>
    <col min="14596" max="14596" width="11.125" style="18" customWidth="1"/>
    <col min="14597" max="14597" width="13.25" style="18" customWidth="1"/>
    <col min="14598" max="14598" width="5.125" style="18" bestFit="1" customWidth="1"/>
    <col min="14599" max="14599" width="7.375" style="18" bestFit="1" customWidth="1"/>
    <col min="14600" max="14600" width="10.625" style="18" customWidth="1"/>
    <col min="14601" max="14601" width="6.25" style="18" customWidth="1"/>
    <col min="14602" max="14602" width="9.125" style="18" customWidth="1"/>
    <col min="14603" max="14603" width="7.625" style="18" customWidth="1"/>
    <col min="14604" max="14604" width="6.625" style="18" customWidth="1"/>
    <col min="14605" max="14605" width="6" style="18" customWidth="1"/>
    <col min="14606" max="14606" width="5.375" style="18" customWidth="1"/>
    <col min="14607" max="14607" width="9" style="18" customWidth="1"/>
    <col min="14608" max="14608" width="7.375" style="18" customWidth="1"/>
    <col min="14609" max="14609" width="9.75" style="18" customWidth="1"/>
    <col min="14610" max="14610" width="6.625" style="18" customWidth="1"/>
    <col min="14611" max="14611" width="8.25" style="18" customWidth="1"/>
    <col min="14612" max="14612" width="8" style="18" customWidth="1"/>
    <col min="14613" max="14613" width="7.625" style="18" customWidth="1"/>
    <col min="14614" max="14614" width="10.125" style="18" customWidth="1"/>
    <col min="14615" max="14615" width="8.125" style="18" customWidth="1"/>
    <col min="14616" max="14616" width="7.625" style="18" customWidth="1"/>
    <col min="14617" max="14617" width="11.75" style="18" customWidth="1"/>
    <col min="14618" max="14618" width="10.875" style="18" customWidth="1"/>
    <col min="14619" max="14619" width="5.25" style="18" customWidth="1"/>
    <col min="14620" max="14620" width="6.125" style="18" customWidth="1"/>
    <col min="14621" max="14621" width="7.75" style="18" customWidth="1"/>
    <col min="14622" max="14622" width="11.75" style="18" customWidth="1"/>
    <col min="14623" max="14624" width="52.75" style="18" customWidth="1"/>
    <col min="14625" max="14843" width="9.125" style="18" customWidth="1"/>
    <col min="14844" max="14844" width="7.625" style="18" customWidth="1"/>
    <col min="14845" max="14845" width="23.625" style="18"/>
    <col min="14846" max="14846" width="7.625" style="18" customWidth="1"/>
    <col min="14847" max="14847" width="23.625" style="18" customWidth="1"/>
    <col min="14848" max="14848" width="13.125" style="18" customWidth="1"/>
    <col min="14849" max="14849" width="9.25" style="18" bestFit="1" customWidth="1"/>
    <col min="14850" max="14850" width="6.625" style="18" bestFit="1" customWidth="1"/>
    <col min="14851" max="14851" width="9.625" style="18" customWidth="1"/>
    <col min="14852" max="14852" width="11.125" style="18" customWidth="1"/>
    <col min="14853" max="14853" width="13.25" style="18" customWidth="1"/>
    <col min="14854" max="14854" width="5.125" style="18" bestFit="1" customWidth="1"/>
    <col min="14855" max="14855" width="7.375" style="18" bestFit="1" customWidth="1"/>
    <col min="14856" max="14856" width="10.625" style="18" customWidth="1"/>
    <col min="14857" max="14857" width="6.25" style="18" customWidth="1"/>
    <col min="14858" max="14858" width="9.125" style="18" customWidth="1"/>
    <col min="14859" max="14859" width="7.625" style="18" customWidth="1"/>
    <col min="14860" max="14860" width="6.625" style="18" customWidth="1"/>
    <col min="14861" max="14861" width="6" style="18" customWidth="1"/>
    <col min="14862" max="14862" width="5.375" style="18" customWidth="1"/>
    <col min="14863" max="14863" width="9" style="18" customWidth="1"/>
    <col min="14864" max="14864" width="7.375" style="18" customWidth="1"/>
    <col min="14865" max="14865" width="9.75" style="18" customWidth="1"/>
    <col min="14866" max="14866" width="6.625" style="18" customWidth="1"/>
    <col min="14867" max="14867" width="8.25" style="18" customWidth="1"/>
    <col min="14868" max="14868" width="8" style="18" customWidth="1"/>
    <col min="14869" max="14869" width="7.625" style="18" customWidth="1"/>
    <col min="14870" max="14870" width="10.125" style="18" customWidth="1"/>
    <col min="14871" max="14871" width="8.125" style="18" customWidth="1"/>
    <col min="14872" max="14872" width="7.625" style="18" customWidth="1"/>
    <col min="14873" max="14873" width="11.75" style="18" customWidth="1"/>
    <col min="14874" max="14874" width="10.875" style="18" customWidth="1"/>
    <col min="14875" max="14875" width="5.25" style="18" customWidth="1"/>
    <col min="14876" max="14876" width="6.125" style="18" customWidth="1"/>
    <col min="14877" max="14877" width="7.75" style="18" customWidth="1"/>
    <col min="14878" max="14878" width="11.75" style="18" customWidth="1"/>
    <col min="14879" max="14880" width="52.75" style="18" customWidth="1"/>
    <col min="14881" max="15099" width="9.125" style="18" customWidth="1"/>
    <col min="15100" max="15100" width="7.625" style="18" customWidth="1"/>
    <col min="15101" max="15101" width="23.625" style="18"/>
    <col min="15102" max="15102" width="7.625" style="18" customWidth="1"/>
    <col min="15103" max="15103" width="23.625" style="18" customWidth="1"/>
    <col min="15104" max="15104" width="13.125" style="18" customWidth="1"/>
    <col min="15105" max="15105" width="9.25" style="18" bestFit="1" customWidth="1"/>
    <col min="15106" max="15106" width="6.625" style="18" bestFit="1" customWidth="1"/>
    <col min="15107" max="15107" width="9.625" style="18" customWidth="1"/>
    <col min="15108" max="15108" width="11.125" style="18" customWidth="1"/>
    <col min="15109" max="15109" width="13.25" style="18" customWidth="1"/>
    <col min="15110" max="15110" width="5.125" style="18" bestFit="1" customWidth="1"/>
    <col min="15111" max="15111" width="7.375" style="18" bestFit="1" customWidth="1"/>
    <col min="15112" max="15112" width="10.625" style="18" customWidth="1"/>
    <col min="15113" max="15113" width="6.25" style="18" customWidth="1"/>
    <col min="15114" max="15114" width="9.125" style="18" customWidth="1"/>
    <col min="15115" max="15115" width="7.625" style="18" customWidth="1"/>
    <col min="15116" max="15116" width="6.625" style="18" customWidth="1"/>
    <col min="15117" max="15117" width="6" style="18" customWidth="1"/>
    <col min="15118" max="15118" width="5.375" style="18" customWidth="1"/>
    <col min="15119" max="15119" width="9" style="18" customWidth="1"/>
    <col min="15120" max="15120" width="7.375" style="18" customWidth="1"/>
    <col min="15121" max="15121" width="9.75" style="18" customWidth="1"/>
    <col min="15122" max="15122" width="6.625" style="18" customWidth="1"/>
    <col min="15123" max="15123" width="8.25" style="18" customWidth="1"/>
    <col min="15124" max="15124" width="8" style="18" customWidth="1"/>
    <col min="15125" max="15125" width="7.625" style="18" customWidth="1"/>
    <col min="15126" max="15126" width="10.125" style="18" customWidth="1"/>
    <col min="15127" max="15127" width="8.125" style="18" customWidth="1"/>
    <col min="15128" max="15128" width="7.625" style="18" customWidth="1"/>
    <col min="15129" max="15129" width="11.75" style="18" customWidth="1"/>
    <col min="15130" max="15130" width="10.875" style="18" customWidth="1"/>
    <col min="15131" max="15131" width="5.25" style="18" customWidth="1"/>
    <col min="15132" max="15132" width="6.125" style="18" customWidth="1"/>
    <col min="15133" max="15133" width="7.75" style="18" customWidth="1"/>
    <col min="15134" max="15134" width="11.75" style="18" customWidth="1"/>
    <col min="15135" max="15136" width="52.75" style="18" customWidth="1"/>
    <col min="15137" max="15355" width="9.125" style="18" customWidth="1"/>
    <col min="15356" max="15356" width="7.625" style="18" customWidth="1"/>
    <col min="15357" max="15357" width="23.625" style="18"/>
    <col min="15358" max="15358" width="7.625" style="18" customWidth="1"/>
    <col min="15359" max="15359" width="23.625" style="18" customWidth="1"/>
    <col min="15360" max="15360" width="13.125" style="18" customWidth="1"/>
    <col min="15361" max="15361" width="9.25" style="18" bestFit="1" customWidth="1"/>
    <col min="15362" max="15362" width="6.625" style="18" bestFit="1" customWidth="1"/>
    <col min="15363" max="15363" width="9.625" style="18" customWidth="1"/>
    <col min="15364" max="15364" width="11.125" style="18" customWidth="1"/>
    <col min="15365" max="15365" width="13.25" style="18" customWidth="1"/>
    <col min="15366" max="15366" width="5.125" style="18" bestFit="1" customWidth="1"/>
    <col min="15367" max="15367" width="7.375" style="18" bestFit="1" customWidth="1"/>
    <col min="15368" max="15368" width="10.625" style="18" customWidth="1"/>
    <col min="15369" max="15369" width="6.25" style="18" customWidth="1"/>
    <col min="15370" max="15370" width="9.125" style="18" customWidth="1"/>
    <col min="15371" max="15371" width="7.625" style="18" customWidth="1"/>
    <col min="15372" max="15372" width="6.625" style="18" customWidth="1"/>
    <col min="15373" max="15373" width="6" style="18" customWidth="1"/>
    <col min="15374" max="15374" width="5.375" style="18" customWidth="1"/>
    <col min="15375" max="15375" width="9" style="18" customWidth="1"/>
    <col min="15376" max="15376" width="7.375" style="18" customWidth="1"/>
    <col min="15377" max="15377" width="9.75" style="18" customWidth="1"/>
    <col min="15378" max="15378" width="6.625" style="18" customWidth="1"/>
    <col min="15379" max="15379" width="8.25" style="18" customWidth="1"/>
    <col min="15380" max="15380" width="8" style="18" customWidth="1"/>
    <col min="15381" max="15381" width="7.625" style="18" customWidth="1"/>
    <col min="15382" max="15382" width="10.125" style="18" customWidth="1"/>
    <col min="15383" max="15383" width="8.125" style="18" customWidth="1"/>
    <col min="15384" max="15384" width="7.625" style="18" customWidth="1"/>
    <col min="15385" max="15385" width="11.75" style="18" customWidth="1"/>
    <col min="15386" max="15386" width="10.875" style="18" customWidth="1"/>
    <col min="15387" max="15387" width="5.25" style="18" customWidth="1"/>
    <col min="15388" max="15388" width="6.125" style="18" customWidth="1"/>
    <col min="15389" max="15389" width="7.75" style="18" customWidth="1"/>
    <col min="15390" max="15390" width="11.75" style="18" customWidth="1"/>
    <col min="15391" max="15392" width="52.75" style="18" customWidth="1"/>
    <col min="15393" max="15611" width="9.125" style="18" customWidth="1"/>
    <col min="15612" max="15612" width="7.625" style="18" customWidth="1"/>
    <col min="15613" max="15613" width="23.625" style="18"/>
    <col min="15614" max="15614" width="7.625" style="18" customWidth="1"/>
    <col min="15615" max="15615" width="23.625" style="18" customWidth="1"/>
    <col min="15616" max="15616" width="13.125" style="18" customWidth="1"/>
    <col min="15617" max="15617" width="9.25" style="18" bestFit="1" customWidth="1"/>
    <col min="15618" max="15618" width="6.625" style="18" bestFit="1" customWidth="1"/>
    <col min="15619" max="15619" width="9.625" style="18" customWidth="1"/>
    <col min="15620" max="15620" width="11.125" style="18" customWidth="1"/>
    <col min="15621" max="15621" width="13.25" style="18" customWidth="1"/>
    <col min="15622" max="15622" width="5.125" style="18" bestFit="1" customWidth="1"/>
    <col min="15623" max="15623" width="7.375" style="18" bestFit="1" customWidth="1"/>
    <col min="15624" max="15624" width="10.625" style="18" customWidth="1"/>
    <col min="15625" max="15625" width="6.25" style="18" customWidth="1"/>
    <col min="15626" max="15626" width="9.125" style="18" customWidth="1"/>
    <col min="15627" max="15627" width="7.625" style="18" customWidth="1"/>
    <col min="15628" max="15628" width="6.625" style="18" customWidth="1"/>
    <col min="15629" max="15629" width="6" style="18" customWidth="1"/>
    <col min="15630" max="15630" width="5.375" style="18" customWidth="1"/>
    <col min="15631" max="15631" width="9" style="18" customWidth="1"/>
    <col min="15632" max="15632" width="7.375" style="18" customWidth="1"/>
    <col min="15633" max="15633" width="9.75" style="18" customWidth="1"/>
    <col min="15634" max="15634" width="6.625" style="18" customWidth="1"/>
    <col min="15635" max="15635" width="8.25" style="18" customWidth="1"/>
    <col min="15636" max="15636" width="8" style="18" customWidth="1"/>
    <col min="15637" max="15637" width="7.625" style="18" customWidth="1"/>
    <col min="15638" max="15638" width="10.125" style="18" customWidth="1"/>
    <col min="15639" max="15639" width="8.125" style="18" customWidth="1"/>
    <col min="15640" max="15640" width="7.625" style="18" customWidth="1"/>
    <col min="15641" max="15641" width="11.75" style="18" customWidth="1"/>
    <col min="15642" max="15642" width="10.875" style="18" customWidth="1"/>
    <col min="15643" max="15643" width="5.25" style="18" customWidth="1"/>
    <col min="15644" max="15644" width="6.125" style="18" customWidth="1"/>
    <col min="15645" max="15645" width="7.75" style="18" customWidth="1"/>
    <col min="15646" max="15646" width="11.75" style="18" customWidth="1"/>
    <col min="15647" max="15648" width="52.75" style="18" customWidth="1"/>
    <col min="15649" max="15867" width="9.125" style="18" customWidth="1"/>
    <col min="15868" max="15868" width="7.625" style="18" customWidth="1"/>
    <col min="15869" max="15869" width="23.625" style="18"/>
    <col min="15870" max="15870" width="7.625" style="18" customWidth="1"/>
    <col min="15871" max="15871" width="23.625" style="18" customWidth="1"/>
    <col min="15872" max="15872" width="13.125" style="18" customWidth="1"/>
    <col min="15873" max="15873" width="9.25" style="18" bestFit="1" customWidth="1"/>
    <col min="15874" max="15874" width="6.625" style="18" bestFit="1" customWidth="1"/>
    <col min="15875" max="15875" width="9.625" style="18" customWidth="1"/>
    <col min="15876" max="15876" width="11.125" style="18" customWidth="1"/>
    <col min="15877" max="15877" width="13.25" style="18" customWidth="1"/>
    <col min="15878" max="15878" width="5.125" style="18" bestFit="1" customWidth="1"/>
    <col min="15879" max="15879" width="7.375" style="18" bestFit="1" customWidth="1"/>
    <col min="15880" max="15880" width="10.625" style="18" customWidth="1"/>
    <col min="15881" max="15881" width="6.25" style="18" customWidth="1"/>
    <col min="15882" max="15882" width="9.125" style="18" customWidth="1"/>
    <col min="15883" max="15883" width="7.625" style="18" customWidth="1"/>
    <col min="15884" max="15884" width="6.625" style="18" customWidth="1"/>
    <col min="15885" max="15885" width="6" style="18" customWidth="1"/>
    <col min="15886" max="15886" width="5.375" style="18" customWidth="1"/>
    <col min="15887" max="15887" width="9" style="18" customWidth="1"/>
    <col min="15888" max="15888" width="7.375" style="18" customWidth="1"/>
    <col min="15889" max="15889" width="9.75" style="18" customWidth="1"/>
    <col min="15890" max="15890" width="6.625" style="18" customWidth="1"/>
    <col min="15891" max="15891" width="8.25" style="18" customWidth="1"/>
    <col min="15892" max="15892" width="8" style="18" customWidth="1"/>
    <col min="15893" max="15893" width="7.625" style="18" customWidth="1"/>
    <col min="15894" max="15894" width="10.125" style="18" customWidth="1"/>
    <col min="15895" max="15895" width="8.125" style="18" customWidth="1"/>
    <col min="15896" max="15896" width="7.625" style="18" customWidth="1"/>
    <col min="15897" max="15897" width="11.75" style="18" customWidth="1"/>
    <col min="15898" max="15898" width="10.875" style="18" customWidth="1"/>
    <col min="15899" max="15899" width="5.25" style="18" customWidth="1"/>
    <col min="15900" max="15900" width="6.125" style="18" customWidth="1"/>
    <col min="15901" max="15901" width="7.75" style="18" customWidth="1"/>
    <col min="15902" max="15902" width="11.75" style="18" customWidth="1"/>
    <col min="15903" max="15904" width="52.75" style="18" customWidth="1"/>
    <col min="15905" max="16123" width="9.125" style="18" customWidth="1"/>
    <col min="16124" max="16124" width="7.625" style="18" customWidth="1"/>
    <col min="16125" max="16125" width="23.625" style="18"/>
    <col min="16126" max="16126" width="7.625" style="18" customWidth="1"/>
    <col min="16127" max="16127" width="23.625" style="18" customWidth="1"/>
    <col min="16128" max="16128" width="13.125" style="18" customWidth="1"/>
    <col min="16129" max="16129" width="9.25" style="18" bestFit="1" customWidth="1"/>
    <col min="16130" max="16130" width="6.625" style="18" bestFit="1" customWidth="1"/>
    <col min="16131" max="16131" width="9.625" style="18" customWidth="1"/>
    <col min="16132" max="16132" width="11.125" style="18" customWidth="1"/>
    <col min="16133" max="16133" width="13.25" style="18" customWidth="1"/>
    <col min="16134" max="16134" width="5.125" style="18" bestFit="1" customWidth="1"/>
    <col min="16135" max="16135" width="7.375" style="18" bestFit="1" customWidth="1"/>
    <col min="16136" max="16136" width="10.625" style="18" customWidth="1"/>
    <col min="16137" max="16137" width="6.25" style="18" customWidth="1"/>
    <col min="16138" max="16138" width="9.125" style="18" customWidth="1"/>
    <col min="16139" max="16139" width="7.625" style="18" customWidth="1"/>
    <col min="16140" max="16140" width="6.625" style="18" customWidth="1"/>
    <col min="16141" max="16141" width="6" style="18" customWidth="1"/>
    <col min="16142" max="16142" width="5.375" style="18" customWidth="1"/>
    <col min="16143" max="16143" width="9" style="18" customWidth="1"/>
    <col min="16144" max="16144" width="7.375" style="18" customWidth="1"/>
    <col min="16145" max="16145" width="9.75" style="18" customWidth="1"/>
    <col min="16146" max="16146" width="6.625" style="18" customWidth="1"/>
    <col min="16147" max="16147" width="8.25" style="18" customWidth="1"/>
    <col min="16148" max="16148" width="8" style="18" customWidth="1"/>
    <col min="16149" max="16149" width="7.625" style="18" customWidth="1"/>
    <col min="16150" max="16150" width="10.125" style="18" customWidth="1"/>
    <col min="16151" max="16151" width="8.125" style="18" customWidth="1"/>
    <col min="16152" max="16152" width="7.625" style="18" customWidth="1"/>
    <col min="16153" max="16153" width="11.75" style="18" customWidth="1"/>
    <col min="16154" max="16154" width="10.875" style="18" customWidth="1"/>
    <col min="16155" max="16155" width="5.25" style="18" customWidth="1"/>
    <col min="16156" max="16156" width="6.125" style="18" customWidth="1"/>
    <col min="16157" max="16157" width="7.75" style="18" customWidth="1"/>
    <col min="16158" max="16158" width="11.75" style="18" customWidth="1"/>
    <col min="16159" max="16160" width="52.75" style="18" customWidth="1"/>
    <col min="16161" max="16384" width="9.125" style="18" customWidth="1"/>
  </cols>
  <sheetData>
    <row r="4" spans="2:35" ht="30" customHeight="1" x14ac:dyDescent="0.25">
      <c r="B4" s="1" t="s">
        <v>0</v>
      </c>
      <c r="C4" s="2" t="s">
        <v>1</v>
      </c>
      <c r="D4" s="1" t="s">
        <v>2</v>
      </c>
      <c r="E4" s="2" t="s">
        <v>3</v>
      </c>
      <c r="F4" s="2" t="s">
        <v>4</v>
      </c>
      <c r="G4" s="1" t="s">
        <v>5</v>
      </c>
      <c r="H4" s="1" t="s">
        <v>6</v>
      </c>
      <c r="I4" s="1" t="s">
        <v>7</v>
      </c>
      <c r="J4" s="2" t="s">
        <v>8</v>
      </c>
      <c r="K4" s="2" t="s">
        <v>9</v>
      </c>
      <c r="L4" s="1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1" t="s">
        <v>17</v>
      </c>
      <c r="T4" s="3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4" t="s">
        <v>29</v>
      </c>
      <c r="AF4" s="2" t="s">
        <v>30</v>
      </c>
      <c r="AG4" s="2" t="s">
        <v>31</v>
      </c>
      <c r="AH4" s="2" t="s">
        <v>32</v>
      </c>
      <c r="AI4" s="2" t="s">
        <v>33</v>
      </c>
    </row>
    <row r="5" spans="2:35" ht="15" x14ac:dyDescent="0.2">
      <c r="B5" s="5">
        <v>2015</v>
      </c>
      <c r="C5" s="5" t="s">
        <v>34</v>
      </c>
      <c r="D5" s="5">
        <v>1284</v>
      </c>
      <c r="E5" s="6">
        <v>20744</v>
      </c>
      <c r="F5" s="6">
        <v>1</v>
      </c>
      <c r="G5" s="5" t="s">
        <v>35</v>
      </c>
      <c r="H5" s="5" t="s">
        <v>36</v>
      </c>
      <c r="I5" s="5" t="s">
        <v>37</v>
      </c>
      <c r="J5" s="5" t="s">
        <v>38</v>
      </c>
      <c r="K5" s="6">
        <v>321</v>
      </c>
      <c r="L5" s="5" t="s">
        <v>39</v>
      </c>
      <c r="M5" s="6">
        <v>4</v>
      </c>
      <c r="N5" s="6">
        <v>30</v>
      </c>
      <c r="O5" s="6">
        <v>1972</v>
      </c>
      <c r="P5" s="6">
        <v>220</v>
      </c>
      <c r="Q5" s="6">
        <v>27</v>
      </c>
      <c r="R5" s="5" t="s">
        <v>40</v>
      </c>
      <c r="S5" s="5" t="s">
        <v>41</v>
      </c>
      <c r="T5" s="5" t="s">
        <v>217</v>
      </c>
      <c r="U5" s="5" t="s">
        <v>39</v>
      </c>
      <c r="V5" s="7" t="s">
        <v>42</v>
      </c>
      <c r="W5" s="5">
        <v>2015</v>
      </c>
      <c r="X5" s="5" t="s">
        <v>43</v>
      </c>
      <c r="Y5" s="5" t="s">
        <v>44</v>
      </c>
      <c r="Z5" s="5"/>
      <c r="AA5" s="5"/>
      <c r="AB5" s="5"/>
      <c r="AC5" s="5">
        <v>2013</v>
      </c>
      <c r="AD5" s="6">
        <f t="shared" ref="AD5:AD67" si="0">IF(V5="L-1",AC5+3,AC5+5)</f>
        <v>2018</v>
      </c>
      <c r="AE5" s="8" t="s">
        <v>43</v>
      </c>
      <c r="AF5" s="5" t="s">
        <v>43</v>
      </c>
      <c r="AG5" s="5">
        <v>2008</v>
      </c>
      <c r="AH5" s="9">
        <f>IF(V5="L-1",AG5+6,(IF(V5="L-2",AG5+11,"NR")))</f>
        <v>2019</v>
      </c>
      <c r="AI5" s="10" t="s">
        <v>45</v>
      </c>
    </row>
    <row r="6" spans="2:35" ht="60" x14ac:dyDescent="0.2">
      <c r="B6" s="5">
        <v>2015</v>
      </c>
      <c r="C6" s="5" t="s">
        <v>34</v>
      </c>
      <c r="D6" s="5">
        <v>1284</v>
      </c>
      <c r="E6" s="6">
        <v>22803</v>
      </c>
      <c r="F6" s="6">
        <v>1</v>
      </c>
      <c r="G6" s="5" t="s">
        <v>35</v>
      </c>
      <c r="H6" s="5" t="s">
        <v>36</v>
      </c>
      <c r="I6" s="5" t="s">
        <v>37</v>
      </c>
      <c r="J6" s="5" t="s">
        <v>38</v>
      </c>
      <c r="K6" s="6">
        <v>321</v>
      </c>
      <c r="L6" s="5" t="s">
        <v>46</v>
      </c>
      <c r="M6" s="6">
        <v>4</v>
      </c>
      <c r="N6" s="6">
        <v>16</v>
      </c>
      <c r="O6" s="6">
        <v>1982</v>
      </c>
      <c r="P6" s="6">
        <v>229</v>
      </c>
      <c r="Q6" s="6">
        <v>8</v>
      </c>
      <c r="R6" s="5" t="s">
        <v>40</v>
      </c>
      <c r="S6" s="5" t="s">
        <v>47</v>
      </c>
      <c r="T6" s="5">
        <v>55</v>
      </c>
      <c r="U6" s="5" t="s">
        <v>39</v>
      </c>
      <c r="V6" s="7" t="s">
        <v>42</v>
      </c>
      <c r="W6" s="5">
        <v>2015</v>
      </c>
      <c r="X6" s="5" t="s">
        <v>43</v>
      </c>
      <c r="Y6" s="5" t="s">
        <v>44</v>
      </c>
      <c r="Z6" s="5"/>
      <c r="AA6" s="5"/>
      <c r="AB6" s="5"/>
      <c r="AC6" s="5">
        <v>2010</v>
      </c>
      <c r="AD6" s="6">
        <f t="shared" si="0"/>
        <v>2015</v>
      </c>
      <c r="AE6" s="8" t="s">
        <v>43</v>
      </c>
      <c r="AF6" s="5" t="s">
        <v>43</v>
      </c>
      <c r="AG6" s="5">
        <v>2010</v>
      </c>
      <c r="AH6" s="9">
        <f t="shared" ref="AH6:AH68" si="1">IF(V6="L-1",AG6+6,(IF(V6="L-2",AG6+11,"NR")))</f>
        <v>2021</v>
      </c>
      <c r="AI6" s="11" t="s">
        <v>48</v>
      </c>
    </row>
    <row r="7" spans="2:35" ht="30" x14ac:dyDescent="0.2">
      <c r="B7" s="5">
        <v>2015</v>
      </c>
      <c r="C7" s="5" t="s">
        <v>34</v>
      </c>
      <c r="D7" s="5">
        <v>1284</v>
      </c>
      <c r="E7" s="5">
        <v>21502</v>
      </c>
      <c r="F7" s="6">
        <v>1</v>
      </c>
      <c r="G7" s="5" t="s">
        <v>35</v>
      </c>
      <c r="H7" s="5" t="s">
        <v>49</v>
      </c>
      <c r="I7" s="5" t="s">
        <v>50</v>
      </c>
      <c r="J7" s="5" t="s">
        <v>38</v>
      </c>
      <c r="K7" s="5">
        <v>338</v>
      </c>
      <c r="L7" s="5" t="s">
        <v>39</v>
      </c>
      <c r="M7" s="5">
        <v>3</v>
      </c>
      <c r="N7" s="6">
        <v>18</v>
      </c>
      <c r="O7" s="5">
        <v>1973</v>
      </c>
      <c r="P7" s="6">
        <v>270</v>
      </c>
      <c r="Q7" s="5">
        <v>20</v>
      </c>
      <c r="R7" s="5" t="s">
        <v>40</v>
      </c>
      <c r="S7" s="5" t="s">
        <v>51</v>
      </c>
      <c r="T7" s="5" t="s">
        <v>218</v>
      </c>
      <c r="U7" s="5" t="s">
        <v>46</v>
      </c>
      <c r="V7" s="9" t="s">
        <v>42</v>
      </c>
      <c r="W7" s="5">
        <v>2015</v>
      </c>
      <c r="X7" s="5" t="s">
        <v>43</v>
      </c>
      <c r="Y7" s="5" t="s">
        <v>44</v>
      </c>
      <c r="Z7" s="12"/>
      <c r="AA7" s="5"/>
      <c r="AB7" s="5"/>
      <c r="AC7" s="5">
        <v>2011</v>
      </c>
      <c r="AD7" s="6">
        <f t="shared" si="0"/>
        <v>2016</v>
      </c>
      <c r="AE7" s="8" t="s">
        <v>43</v>
      </c>
      <c r="AF7" s="5" t="s">
        <v>43</v>
      </c>
      <c r="AG7" s="6">
        <v>2008</v>
      </c>
      <c r="AH7" s="9">
        <f t="shared" si="1"/>
        <v>2019</v>
      </c>
      <c r="AI7" s="11" t="s">
        <v>182</v>
      </c>
    </row>
    <row r="8" spans="2:35" ht="15" x14ac:dyDescent="0.2">
      <c r="B8" s="5">
        <v>2015</v>
      </c>
      <c r="C8" s="5" t="s">
        <v>34</v>
      </c>
      <c r="D8" s="5">
        <v>1284</v>
      </c>
      <c r="E8" s="5">
        <v>90015</v>
      </c>
      <c r="F8" s="6">
        <v>1</v>
      </c>
      <c r="G8" s="5" t="s">
        <v>35</v>
      </c>
      <c r="H8" s="5" t="s">
        <v>52</v>
      </c>
      <c r="I8" s="5" t="s">
        <v>50</v>
      </c>
      <c r="J8" s="5" t="s">
        <v>38</v>
      </c>
      <c r="K8" s="6">
        <v>349</v>
      </c>
      <c r="L8" s="5" t="s">
        <v>39</v>
      </c>
      <c r="M8" s="5">
        <v>3</v>
      </c>
      <c r="N8" s="6">
        <v>6</v>
      </c>
      <c r="O8" s="5">
        <v>1997</v>
      </c>
      <c r="P8" s="6">
        <v>302</v>
      </c>
      <c r="Q8" s="5">
        <v>2</v>
      </c>
      <c r="R8" s="5" t="s">
        <v>40</v>
      </c>
      <c r="S8" s="5" t="s">
        <v>53</v>
      </c>
      <c r="T8" s="5">
        <v>55</v>
      </c>
      <c r="U8" s="5" t="s">
        <v>39</v>
      </c>
      <c r="V8" s="9" t="s">
        <v>42</v>
      </c>
      <c r="W8" s="5">
        <v>2015</v>
      </c>
      <c r="X8" s="5" t="s">
        <v>44</v>
      </c>
      <c r="Y8" s="5" t="s">
        <v>44</v>
      </c>
      <c r="Z8" s="5"/>
      <c r="AA8" s="5"/>
      <c r="AB8" s="5"/>
      <c r="AC8" s="5">
        <v>2013</v>
      </c>
      <c r="AD8" s="6">
        <f t="shared" si="0"/>
        <v>2018</v>
      </c>
      <c r="AE8" s="8" t="s">
        <v>43</v>
      </c>
      <c r="AF8" s="5" t="s">
        <v>43</v>
      </c>
      <c r="AG8" s="5">
        <v>2008</v>
      </c>
      <c r="AH8" s="9">
        <f t="shared" si="1"/>
        <v>2019</v>
      </c>
      <c r="AI8" s="9"/>
    </row>
    <row r="9" spans="2:35" ht="15" x14ac:dyDescent="0.2">
      <c r="B9" s="5">
        <v>2015</v>
      </c>
      <c r="C9" s="5" t="s">
        <v>34</v>
      </c>
      <c r="D9" s="5">
        <v>1284</v>
      </c>
      <c r="E9" s="5">
        <v>26036</v>
      </c>
      <c r="F9" s="6">
        <v>1</v>
      </c>
      <c r="G9" s="5" t="s">
        <v>35</v>
      </c>
      <c r="H9" s="5" t="s">
        <v>54</v>
      </c>
      <c r="I9" s="5" t="s">
        <v>55</v>
      </c>
      <c r="J9" s="5" t="s">
        <v>56</v>
      </c>
      <c r="K9" s="5">
        <v>88</v>
      </c>
      <c r="L9" s="5" t="s">
        <v>57</v>
      </c>
      <c r="M9" s="5">
        <v>1</v>
      </c>
      <c r="N9" s="6">
        <v>1</v>
      </c>
      <c r="O9" s="5">
        <v>1993</v>
      </c>
      <c r="P9" s="6">
        <v>20</v>
      </c>
      <c r="Q9" s="5">
        <v>0</v>
      </c>
      <c r="R9" s="5" t="s">
        <v>44</v>
      </c>
      <c r="S9" s="5" t="s">
        <v>58</v>
      </c>
      <c r="T9" s="5" t="s">
        <v>219</v>
      </c>
      <c r="U9" s="5" t="s">
        <v>39</v>
      </c>
      <c r="V9" s="9" t="s">
        <v>59</v>
      </c>
      <c r="W9" s="5">
        <v>2015</v>
      </c>
      <c r="X9" s="5" t="s">
        <v>43</v>
      </c>
      <c r="Y9" s="5" t="s">
        <v>44</v>
      </c>
      <c r="Z9" s="5"/>
      <c r="AA9" s="5"/>
      <c r="AB9" s="5"/>
      <c r="AC9" s="5">
        <v>2012</v>
      </c>
      <c r="AD9" s="6">
        <f t="shared" si="0"/>
        <v>2017</v>
      </c>
      <c r="AE9" s="8" t="s">
        <v>43</v>
      </c>
      <c r="AF9" s="5" t="s">
        <v>44</v>
      </c>
      <c r="AG9" s="13" t="s">
        <v>60</v>
      </c>
      <c r="AH9" s="9" t="str">
        <f t="shared" si="1"/>
        <v>NR</v>
      </c>
      <c r="AI9" s="11" t="s">
        <v>61</v>
      </c>
    </row>
    <row r="10" spans="2:35" ht="15" x14ac:dyDescent="0.2">
      <c r="B10" s="5">
        <v>2015</v>
      </c>
      <c r="C10" s="5" t="s">
        <v>34</v>
      </c>
      <c r="D10" s="5">
        <v>1284</v>
      </c>
      <c r="E10" s="5">
        <v>22889</v>
      </c>
      <c r="F10" s="6">
        <v>1</v>
      </c>
      <c r="G10" s="5" t="s">
        <v>35</v>
      </c>
      <c r="H10" s="5">
        <v>44</v>
      </c>
      <c r="I10" s="5" t="s">
        <v>55</v>
      </c>
      <c r="J10" s="5" t="s">
        <v>56</v>
      </c>
      <c r="K10" s="6">
        <v>89</v>
      </c>
      <c r="L10" s="5">
        <v>21</v>
      </c>
      <c r="M10" s="5">
        <v>2</v>
      </c>
      <c r="N10" s="6">
        <v>1</v>
      </c>
      <c r="O10" s="5">
        <v>1984</v>
      </c>
      <c r="P10" s="6">
        <v>18</v>
      </c>
      <c r="Q10" s="5">
        <v>0</v>
      </c>
      <c r="R10" s="5" t="s">
        <v>44</v>
      </c>
      <c r="S10" s="5" t="s">
        <v>58</v>
      </c>
      <c r="T10" s="5" t="s">
        <v>220</v>
      </c>
      <c r="U10" s="5" t="s">
        <v>46</v>
      </c>
      <c r="V10" s="9" t="s">
        <v>59</v>
      </c>
      <c r="W10" s="5">
        <v>2015</v>
      </c>
      <c r="X10" s="5" t="s">
        <v>43</v>
      </c>
      <c r="Y10" s="5" t="s">
        <v>44</v>
      </c>
      <c r="Z10" s="5"/>
      <c r="AA10" s="5"/>
      <c r="AB10" s="5"/>
      <c r="AC10" s="5">
        <v>2013</v>
      </c>
      <c r="AD10" s="6">
        <f t="shared" si="0"/>
        <v>2018</v>
      </c>
      <c r="AE10" s="8" t="s">
        <v>43</v>
      </c>
      <c r="AF10" s="5" t="s">
        <v>44</v>
      </c>
      <c r="AG10" s="6">
        <v>2003</v>
      </c>
      <c r="AH10" s="9" t="str">
        <f t="shared" si="1"/>
        <v>NR</v>
      </c>
      <c r="AI10" s="10" t="s">
        <v>62</v>
      </c>
    </row>
    <row r="11" spans="2:35" ht="15" x14ac:dyDescent="0.2">
      <c r="B11" s="5">
        <v>2015</v>
      </c>
      <c r="C11" s="5" t="s">
        <v>34</v>
      </c>
      <c r="D11" s="5">
        <v>1284</v>
      </c>
      <c r="E11" s="5">
        <v>21349</v>
      </c>
      <c r="F11" s="6">
        <v>1</v>
      </c>
      <c r="G11" s="5" t="s">
        <v>35</v>
      </c>
      <c r="H11" s="5">
        <v>229</v>
      </c>
      <c r="I11" s="5" t="s">
        <v>55</v>
      </c>
      <c r="J11" s="5" t="s">
        <v>56</v>
      </c>
      <c r="K11" s="6">
        <v>90</v>
      </c>
      <c r="L11" s="5">
        <v>9</v>
      </c>
      <c r="M11" s="5">
        <v>2</v>
      </c>
      <c r="N11" s="6">
        <v>1</v>
      </c>
      <c r="O11" s="6">
        <v>1982</v>
      </c>
      <c r="P11" s="6">
        <v>22</v>
      </c>
      <c r="Q11" s="5">
        <v>0</v>
      </c>
      <c r="R11" s="5" t="s">
        <v>44</v>
      </c>
      <c r="S11" s="5" t="s">
        <v>58</v>
      </c>
      <c r="T11" s="14" t="s">
        <v>221</v>
      </c>
      <c r="U11" s="5" t="s">
        <v>46</v>
      </c>
      <c r="V11" s="9" t="s">
        <v>59</v>
      </c>
      <c r="W11" s="5">
        <v>2015</v>
      </c>
      <c r="X11" s="5" t="s">
        <v>44</v>
      </c>
      <c r="Y11" s="5" t="s">
        <v>44</v>
      </c>
      <c r="Z11" s="5"/>
      <c r="AA11" s="5"/>
      <c r="AB11" s="5"/>
      <c r="AC11" s="5">
        <v>2012</v>
      </c>
      <c r="AD11" s="6">
        <f t="shared" si="0"/>
        <v>2017</v>
      </c>
      <c r="AE11" s="8" t="s">
        <v>43</v>
      </c>
      <c r="AF11" s="5" t="s">
        <v>43</v>
      </c>
      <c r="AG11" s="6">
        <v>2003</v>
      </c>
      <c r="AH11" s="9" t="str">
        <f t="shared" si="1"/>
        <v>NR</v>
      </c>
      <c r="AI11" s="9"/>
    </row>
    <row r="12" spans="2:35" ht="15" x14ac:dyDescent="0.2">
      <c r="B12" s="5">
        <v>2015</v>
      </c>
      <c r="C12" s="5" t="s">
        <v>34</v>
      </c>
      <c r="D12" s="5">
        <v>1284</v>
      </c>
      <c r="E12" s="5">
        <v>21349</v>
      </c>
      <c r="F12" s="6">
        <v>2</v>
      </c>
      <c r="G12" s="5" t="s">
        <v>35</v>
      </c>
      <c r="H12" s="5">
        <v>229</v>
      </c>
      <c r="I12" s="5" t="s">
        <v>55</v>
      </c>
      <c r="J12" s="5" t="s">
        <v>56</v>
      </c>
      <c r="K12" s="6">
        <v>90</v>
      </c>
      <c r="L12" s="5">
        <v>10</v>
      </c>
      <c r="M12" s="5">
        <v>2</v>
      </c>
      <c r="N12" s="6">
        <v>1</v>
      </c>
      <c r="O12" s="6">
        <v>1982</v>
      </c>
      <c r="P12" s="6">
        <v>22</v>
      </c>
      <c r="Q12" s="5">
        <v>0</v>
      </c>
      <c r="R12" s="5" t="s">
        <v>44</v>
      </c>
      <c r="S12" s="5" t="s">
        <v>58</v>
      </c>
      <c r="T12" s="14" t="s">
        <v>221</v>
      </c>
      <c r="U12" s="5" t="s">
        <v>46</v>
      </c>
      <c r="V12" s="9" t="s">
        <v>59</v>
      </c>
      <c r="W12" s="5">
        <v>2015</v>
      </c>
      <c r="X12" s="5" t="s">
        <v>44</v>
      </c>
      <c r="Y12" s="5" t="s">
        <v>44</v>
      </c>
      <c r="Z12" s="5"/>
      <c r="AA12" s="5"/>
      <c r="AB12" s="5"/>
      <c r="AC12" s="5">
        <v>2012</v>
      </c>
      <c r="AD12" s="6">
        <f t="shared" si="0"/>
        <v>2017</v>
      </c>
      <c r="AE12" s="8" t="s">
        <v>43</v>
      </c>
      <c r="AF12" s="5" t="s">
        <v>43</v>
      </c>
      <c r="AG12" s="13" t="s">
        <v>60</v>
      </c>
      <c r="AH12" s="9" t="str">
        <f t="shared" si="1"/>
        <v>NR</v>
      </c>
      <c r="AI12" s="9"/>
    </row>
    <row r="13" spans="2:35" s="30" customFormat="1" ht="15" x14ac:dyDescent="0.2">
      <c r="B13" s="5">
        <v>2015</v>
      </c>
      <c r="C13" s="5" t="s">
        <v>34</v>
      </c>
      <c r="D13" s="5">
        <v>1284</v>
      </c>
      <c r="E13" s="5">
        <v>26089</v>
      </c>
      <c r="F13" s="6">
        <v>1</v>
      </c>
      <c r="G13" s="5" t="s">
        <v>35</v>
      </c>
      <c r="H13" s="5">
        <v>229</v>
      </c>
      <c r="I13" s="5" t="s">
        <v>55</v>
      </c>
      <c r="J13" s="5" t="s">
        <v>56</v>
      </c>
      <c r="K13" s="6">
        <v>90</v>
      </c>
      <c r="L13" s="5">
        <v>12</v>
      </c>
      <c r="M13" s="5">
        <v>1</v>
      </c>
      <c r="N13" s="6">
        <v>1</v>
      </c>
      <c r="O13" s="5">
        <v>1995</v>
      </c>
      <c r="P13" s="6">
        <v>22</v>
      </c>
      <c r="Q13" s="5">
        <v>0</v>
      </c>
      <c r="R13" s="5" t="s">
        <v>44</v>
      </c>
      <c r="S13" s="5" t="s">
        <v>58</v>
      </c>
      <c r="T13" s="5" t="s">
        <v>222</v>
      </c>
      <c r="U13" s="5" t="s">
        <v>39</v>
      </c>
      <c r="V13" s="9" t="s">
        <v>59</v>
      </c>
      <c r="W13" s="5">
        <v>2015</v>
      </c>
      <c r="X13" s="5" t="s">
        <v>44</v>
      </c>
      <c r="Y13" s="5" t="s">
        <v>44</v>
      </c>
      <c r="Z13" s="5"/>
      <c r="AA13" s="5"/>
      <c r="AB13" s="5"/>
      <c r="AC13" s="5">
        <v>2012</v>
      </c>
      <c r="AD13" s="6">
        <f t="shared" si="0"/>
        <v>2017</v>
      </c>
      <c r="AE13" s="8" t="s">
        <v>43</v>
      </c>
      <c r="AF13" s="5" t="s">
        <v>44</v>
      </c>
      <c r="AG13" s="13" t="s">
        <v>60</v>
      </c>
      <c r="AH13" s="9" t="str">
        <f t="shared" si="1"/>
        <v>NR</v>
      </c>
      <c r="AI13" s="9"/>
    </row>
    <row r="14" spans="2:35" ht="15" x14ac:dyDescent="0.2">
      <c r="B14" s="5">
        <v>2015</v>
      </c>
      <c r="C14" s="5" t="s">
        <v>34</v>
      </c>
      <c r="D14" s="5">
        <v>1284</v>
      </c>
      <c r="E14" s="5">
        <v>1316</v>
      </c>
      <c r="F14" s="6">
        <v>1</v>
      </c>
      <c r="G14" s="5" t="s">
        <v>35</v>
      </c>
      <c r="H14" s="5">
        <v>229</v>
      </c>
      <c r="I14" s="5" t="s">
        <v>55</v>
      </c>
      <c r="J14" s="5" t="s">
        <v>56</v>
      </c>
      <c r="K14" s="6">
        <v>90</v>
      </c>
      <c r="L14" s="5" t="s">
        <v>63</v>
      </c>
      <c r="M14" s="5">
        <v>1</v>
      </c>
      <c r="N14" s="6">
        <v>1</v>
      </c>
      <c r="O14" s="6">
        <v>2003</v>
      </c>
      <c r="P14" s="6">
        <v>22</v>
      </c>
      <c r="Q14" s="5">
        <v>0</v>
      </c>
      <c r="R14" s="5" t="s">
        <v>44</v>
      </c>
      <c r="S14" s="5" t="s">
        <v>58</v>
      </c>
      <c r="T14" s="5">
        <v>45</v>
      </c>
      <c r="U14" s="5" t="s">
        <v>39</v>
      </c>
      <c r="V14" s="9" t="s">
        <v>59</v>
      </c>
      <c r="W14" s="5">
        <v>2015</v>
      </c>
      <c r="X14" s="5" t="s">
        <v>44</v>
      </c>
      <c r="Y14" s="5" t="s">
        <v>44</v>
      </c>
      <c r="Z14" s="5"/>
      <c r="AA14" s="5"/>
      <c r="AB14" s="5"/>
      <c r="AC14" s="5">
        <v>2012</v>
      </c>
      <c r="AD14" s="6">
        <f t="shared" si="0"/>
        <v>2017</v>
      </c>
      <c r="AE14" s="8" t="s">
        <v>43</v>
      </c>
      <c r="AF14" s="5" t="s">
        <v>43</v>
      </c>
      <c r="AG14" s="15" t="s">
        <v>60</v>
      </c>
      <c r="AH14" s="9" t="str">
        <f t="shared" si="1"/>
        <v>NR</v>
      </c>
      <c r="AI14" s="9"/>
    </row>
    <row r="15" spans="2:35" ht="30" x14ac:dyDescent="0.2">
      <c r="B15" s="5">
        <v>2015</v>
      </c>
      <c r="C15" s="13" t="s">
        <v>34</v>
      </c>
      <c r="D15" s="5">
        <v>1284</v>
      </c>
      <c r="E15" s="6">
        <v>21352</v>
      </c>
      <c r="F15" s="6">
        <v>1</v>
      </c>
      <c r="G15" s="5" t="s">
        <v>35</v>
      </c>
      <c r="H15" s="5">
        <v>228</v>
      </c>
      <c r="I15" s="5" t="s">
        <v>55</v>
      </c>
      <c r="J15" s="5" t="s">
        <v>56</v>
      </c>
      <c r="K15" s="6">
        <v>93</v>
      </c>
      <c r="L15" s="5">
        <v>8</v>
      </c>
      <c r="M15" s="6">
        <v>1</v>
      </c>
      <c r="N15" s="6">
        <v>1</v>
      </c>
      <c r="O15" s="6">
        <v>1968</v>
      </c>
      <c r="P15" s="6">
        <v>20</v>
      </c>
      <c r="Q15" s="6">
        <v>0</v>
      </c>
      <c r="R15" s="5" t="s">
        <v>44</v>
      </c>
      <c r="S15" s="5" t="s">
        <v>58</v>
      </c>
      <c r="T15" s="5" t="s">
        <v>223</v>
      </c>
      <c r="U15" s="5" t="s">
        <v>46</v>
      </c>
      <c r="V15" s="9" t="s">
        <v>59</v>
      </c>
      <c r="W15" s="5">
        <v>2015</v>
      </c>
      <c r="X15" s="5" t="s">
        <v>43</v>
      </c>
      <c r="Y15" s="5" t="s">
        <v>44</v>
      </c>
      <c r="Z15" s="5"/>
      <c r="AA15" s="5"/>
      <c r="AB15" s="5"/>
      <c r="AC15" s="5">
        <v>2013</v>
      </c>
      <c r="AD15" s="6">
        <f t="shared" si="0"/>
        <v>2018</v>
      </c>
      <c r="AE15" s="8" t="s">
        <v>43</v>
      </c>
      <c r="AF15" s="5" t="s">
        <v>43</v>
      </c>
      <c r="AG15" s="5">
        <v>2003</v>
      </c>
      <c r="AH15" s="9" t="str">
        <f t="shared" si="1"/>
        <v>NR</v>
      </c>
      <c r="AI15" s="10" t="s">
        <v>64</v>
      </c>
    </row>
    <row r="16" spans="2:35" ht="15" x14ac:dyDescent="0.2">
      <c r="B16" s="5">
        <v>2015</v>
      </c>
      <c r="C16" s="5" t="s">
        <v>34</v>
      </c>
      <c r="D16" s="5">
        <v>1284</v>
      </c>
      <c r="E16" s="5" t="s">
        <v>65</v>
      </c>
      <c r="F16" s="6">
        <v>1</v>
      </c>
      <c r="G16" s="5" t="s">
        <v>35</v>
      </c>
      <c r="H16" s="5">
        <v>46</v>
      </c>
      <c r="I16" s="5" t="s">
        <v>55</v>
      </c>
      <c r="J16" s="5" t="s">
        <v>56</v>
      </c>
      <c r="K16" s="6">
        <v>95</v>
      </c>
      <c r="L16" s="5">
        <v>5</v>
      </c>
      <c r="M16" s="5">
        <v>2</v>
      </c>
      <c r="N16" s="6">
        <v>1</v>
      </c>
      <c r="O16" s="6">
        <v>1970</v>
      </c>
      <c r="P16" s="6">
        <v>19</v>
      </c>
      <c r="Q16" s="5">
        <v>0</v>
      </c>
      <c r="R16" s="5" t="s">
        <v>44</v>
      </c>
      <c r="S16" s="5" t="s">
        <v>58</v>
      </c>
      <c r="T16" s="5" t="s">
        <v>224</v>
      </c>
      <c r="U16" s="5" t="s">
        <v>46</v>
      </c>
      <c r="V16" s="9" t="s">
        <v>59</v>
      </c>
      <c r="W16" s="5">
        <v>2015</v>
      </c>
      <c r="X16" s="5" t="s">
        <v>44</v>
      </c>
      <c r="Y16" s="5" t="s">
        <v>44</v>
      </c>
      <c r="Z16" s="5"/>
      <c r="AA16" s="5"/>
      <c r="AB16" s="5"/>
      <c r="AC16" s="5">
        <v>2012</v>
      </c>
      <c r="AD16" s="6">
        <f t="shared" si="0"/>
        <v>2017</v>
      </c>
      <c r="AE16" s="8" t="s">
        <v>43</v>
      </c>
      <c r="AF16" s="5" t="s">
        <v>44</v>
      </c>
      <c r="AG16" s="13" t="s">
        <v>60</v>
      </c>
      <c r="AH16" s="9" t="str">
        <f t="shared" si="1"/>
        <v>NR</v>
      </c>
      <c r="AI16" s="9"/>
    </row>
    <row r="17" spans="2:35" ht="15" x14ac:dyDescent="0.2">
      <c r="B17" s="5">
        <v>2015</v>
      </c>
      <c r="C17" s="5" t="s">
        <v>34</v>
      </c>
      <c r="D17" s="5">
        <v>1284</v>
      </c>
      <c r="E17" s="5">
        <v>21341</v>
      </c>
      <c r="F17" s="6">
        <v>1</v>
      </c>
      <c r="G17" s="5" t="s">
        <v>35</v>
      </c>
      <c r="H17" s="6">
        <v>46</v>
      </c>
      <c r="I17" s="5" t="s">
        <v>55</v>
      </c>
      <c r="J17" s="5" t="s">
        <v>56</v>
      </c>
      <c r="K17" s="6">
        <v>95</v>
      </c>
      <c r="L17" s="5">
        <v>8</v>
      </c>
      <c r="M17" s="6">
        <v>2</v>
      </c>
      <c r="N17" s="6">
        <v>1</v>
      </c>
      <c r="O17" s="6">
        <v>1971</v>
      </c>
      <c r="P17" s="6">
        <v>22</v>
      </c>
      <c r="Q17" s="6">
        <v>0</v>
      </c>
      <c r="R17" s="5" t="s">
        <v>44</v>
      </c>
      <c r="S17" s="5" t="s">
        <v>58</v>
      </c>
      <c r="T17" s="5" t="s">
        <v>225</v>
      </c>
      <c r="U17" s="5" t="s">
        <v>39</v>
      </c>
      <c r="V17" s="9" t="s">
        <v>59</v>
      </c>
      <c r="W17" s="5">
        <v>2015</v>
      </c>
      <c r="X17" s="5" t="s">
        <v>44</v>
      </c>
      <c r="Y17" s="5" t="s">
        <v>44</v>
      </c>
      <c r="Z17" s="5"/>
      <c r="AA17" s="5"/>
      <c r="AB17" s="5"/>
      <c r="AC17" s="5">
        <v>2013</v>
      </c>
      <c r="AD17" s="6">
        <f t="shared" si="0"/>
        <v>2018</v>
      </c>
      <c r="AE17" s="8" t="s">
        <v>43</v>
      </c>
      <c r="AF17" s="5" t="s">
        <v>44</v>
      </c>
      <c r="AG17" s="5">
        <v>2003</v>
      </c>
      <c r="AH17" s="9" t="str">
        <f t="shared" si="1"/>
        <v>NR</v>
      </c>
      <c r="AI17" s="9"/>
    </row>
    <row r="18" spans="2:35" ht="15" x14ac:dyDescent="0.2">
      <c r="B18" s="5">
        <v>2015</v>
      </c>
      <c r="C18" s="5" t="s">
        <v>34</v>
      </c>
      <c r="D18" s="5">
        <v>1284</v>
      </c>
      <c r="E18" s="5" t="s">
        <v>66</v>
      </c>
      <c r="F18" s="6">
        <v>1</v>
      </c>
      <c r="G18" s="5" t="s">
        <v>35</v>
      </c>
      <c r="H18" s="5">
        <v>46</v>
      </c>
      <c r="I18" s="5" t="s">
        <v>55</v>
      </c>
      <c r="J18" s="5" t="s">
        <v>56</v>
      </c>
      <c r="K18" s="6">
        <v>95</v>
      </c>
      <c r="L18" s="5">
        <v>9</v>
      </c>
      <c r="M18" s="5">
        <v>1</v>
      </c>
      <c r="N18" s="6">
        <v>1</v>
      </c>
      <c r="O18" s="6">
        <v>1971</v>
      </c>
      <c r="P18" s="6">
        <v>20</v>
      </c>
      <c r="Q18" s="5">
        <v>0</v>
      </c>
      <c r="R18" s="5" t="s">
        <v>44</v>
      </c>
      <c r="S18" s="5" t="s">
        <v>58</v>
      </c>
      <c r="T18" s="5" t="s">
        <v>226</v>
      </c>
      <c r="U18" s="5" t="s">
        <v>46</v>
      </c>
      <c r="V18" s="9" t="s">
        <v>59</v>
      </c>
      <c r="W18" s="5">
        <v>2015</v>
      </c>
      <c r="X18" s="5" t="s">
        <v>43</v>
      </c>
      <c r="Y18" s="5" t="s">
        <v>44</v>
      </c>
      <c r="Z18" s="5"/>
      <c r="AA18" s="5"/>
      <c r="AB18" s="5"/>
      <c r="AC18" s="5">
        <v>2012</v>
      </c>
      <c r="AD18" s="6">
        <f t="shared" si="0"/>
        <v>2017</v>
      </c>
      <c r="AE18" s="8" t="s">
        <v>43</v>
      </c>
      <c r="AF18" s="5" t="s">
        <v>44</v>
      </c>
      <c r="AG18" s="13" t="s">
        <v>60</v>
      </c>
      <c r="AH18" s="9" t="str">
        <f t="shared" si="1"/>
        <v>NR</v>
      </c>
      <c r="AI18" s="10" t="s">
        <v>62</v>
      </c>
    </row>
    <row r="19" spans="2:35" ht="45" x14ac:dyDescent="0.2">
      <c r="B19" s="5">
        <v>2015</v>
      </c>
      <c r="C19" s="5" t="s">
        <v>34</v>
      </c>
      <c r="D19" s="5">
        <v>1284</v>
      </c>
      <c r="E19" s="5">
        <v>20567</v>
      </c>
      <c r="F19" s="6">
        <v>1</v>
      </c>
      <c r="G19" s="5" t="s">
        <v>35</v>
      </c>
      <c r="H19" s="6">
        <v>46</v>
      </c>
      <c r="I19" s="5" t="s">
        <v>55</v>
      </c>
      <c r="J19" s="5" t="s">
        <v>56</v>
      </c>
      <c r="K19" s="6">
        <v>95</v>
      </c>
      <c r="L19" s="5" t="s">
        <v>67</v>
      </c>
      <c r="M19" s="6">
        <v>2</v>
      </c>
      <c r="N19" s="6">
        <v>4</v>
      </c>
      <c r="O19" s="6">
        <v>1954</v>
      </c>
      <c r="P19" s="6">
        <v>17</v>
      </c>
      <c r="Q19" s="6">
        <v>4</v>
      </c>
      <c r="R19" s="5" t="s">
        <v>40</v>
      </c>
      <c r="S19" s="5" t="s">
        <v>41</v>
      </c>
      <c r="T19" s="5" t="s">
        <v>227</v>
      </c>
      <c r="U19" s="5" t="s">
        <v>39</v>
      </c>
      <c r="V19" s="9" t="s">
        <v>42</v>
      </c>
      <c r="W19" s="5">
        <v>2015</v>
      </c>
      <c r="X19" s="5" t="s">
        <v>43</v>
      </c>
      <c r="Y19" s="5" t="s">
        <v>44</v>
      </c>
      <c r="Z19" s="5"/>
      <c r="AA19" s="5"/>
      <c r="AB19" s="5"/>
      <c r="AC19" s="5">
        <v>2011</v>
      </c>
      <c r="AD19" s="6">
        <f t="shared" si="0"/>
        <v>2016</v>
      </c>
      <c r="AE19" s="8" t="s">
        <v>43</v>
      </c>
      <c r="AF19" s="5" t="s">
        <v>44</v>
      </c>
      <c r="AG19" s="5">
        <v>2014</v>
      </c>
      <c r="AH19" s="9">
        <f t="shared" si="1"/>
        <v>2025</v>
      </c>
      <c r="AI19" s="10" t="s">
        <v>68</v>
      </c>
    </row>
    <row r="20" spans="2:35" ht="45" x14ac:dyDescent="0.2">
      <c r="B20" s="5">
        <v>2015</v>
      </c>
      <c r="C20" s="5" t="s">
        <v>34</v>
      </c>
      <c r="D20" s="5">
        <v>1284</v>
      </c>
      <c r="E20" s="16">
        <v>147</v>
      </c>
      <c r="F20" s="16">
        <v>1</v>
      </c>
      <c r="G20" s="5" t="s">
        <v>35</v>
      </c>
      <c r="H20" s="16" t="s">
        <v>69</v>
      </c>
      <c r="I20" s="16" t="s">
        <v>55</v>
      </c>
      <c r="J20" s="16" t="s">
        <v>70</v>
      </c>
      <c r="K20" s="16">
        <v>910</v>
      </c>
      <c r="L20" s="16" t="s">
        <v>39</v>
      </c>
      <c r="M20" s="16">
        <v>3</v>
      </c>
      <c r="N20" s="16">
        <v>8</v>
      </c>
      <c r="O20" s="16">
        <v>1998</v>
      </c>
      <c r="P20" s="16">
        <v>549</v>
      </c>
      <c r="Q20" s="16">
        <v>9</v>
      </c>
      <c r="R20" s="16" t="s">
        <v>40</v>
      </c>
      <c r="S20" s="15" t="s">
        <v>47</v>
      </c>
      <c r="T20" s="5" t="s">
        <v>228</v>
      </c>
      <c r="U20" s="5" t="s">
        <v>39</v>
      </c>
      <c r="V20" s="9" t="s">
        <v>71</v>
      </c>
      <c r="W20" s="5">
        <v>2015</v>
      </c>
      <c r="X20" s="5" t="s">
        <v>44</v>
      </c>
      <c r="Y20" s="5" t="s">
        <v>44</v>
      </c>
      <c r="Z20" s="5"/>
      <c r="AA20" s="15"/>
      <c r="AB20" s="15"/>
      <c r="AC20" s="5">
        <v>2014</v>
      </c>
      <c r="AD20" s="6">
        <f t="shared" si="0"/>
        <v>2017</v>
      </c>
      <c r="AE20" s="8" t="s">
        <v>43</v>
      </c>
      <c r="AF20" s="8" t="s">
        <v>43</v>
      </c>
      <c r="AG20" s="5">
        <v>2009</v>
      </c>
      <c r="AH20" s="9">
        <f t="shared" si="1"/>
        <v>2015</v>
      </c>
      <c r="AI20" s="10" t="s">
        <v>72</v>
      </c>
    </row>
    <row r="21" spans="2:35" ht="15" x14ac:dyDescent="0.2">
      <c r="B21" s="5">
        <v>2015</v>
      </c>
      <c r="C21" s="5" t="s">
        <v>34</v>
      </c>
      <c r="D21" s="5">
        <v>1284</v>
      </c>
      <c r="E21" s="6">
        <v>10406</v>
      </c>
      <c r="F21" s="6">
        <v>1</v>
      </c>
      <c r="G21" s="5" t="s">
        <v>35</v>
      </c>
      <c r="H21" s="5" t="s">
        <v>73</v>
      </c>
      <c r="I21" s="5" t="s">
        <v>74</v>
      </c>
      <c r="J21" s="5" t="s">
        <v>75</v>
      </c>
      <c r="K21" s="6">
        <v>303</v>
      </c>
      <c r="L21" s="5" t="s">
        <v>39</v>
      </c>
      <c r="M21" s="6">
        <v>2</v>
      </c>
      <c r="N21" s="6">
        <v>4</v>
      </c>
      <c r="O21" s="5">
        <v>1987</v>
      </c>
      <c r="P21" s="6">
        <v>65</v>
      </c>
      <c r="Q21" s="6">
        <v>4</v>
      </c>
      <c r="R21" s="5" t="s">
        <v>40</v>
      </c>
      <c r="S21" s="5" t="s">
        <v>47</v>
      </c>
      <c r="T21" s="5" t="s">
        <v>229</v>
      </c>
      <c r="U21" s="5" t="s">
        <v>39</v>
      </c>
      <c r="V21" s="9" t="s">
        <v>42</v>
      </c>
      <c r="W21" s="5">
        <v>2015</v>
      </c>
      <c r="X21" s="5" t="s">
        <v>44</v>
      </c>
      <c r="Y21" s="5" t="s">
        <v>44</v>
      </c>
      <c r="Z21" s="5"/>
      <c r="AA21" s="5"/>
      <c r="AB21" s="5"/>
      <c r="AC21" s="5">
        <v>2014</v>
      </c>
      <c r="AD21" s="6">
        <f t="shared" si="0"/>
        <v>2019</v>
      </c>
      <c r="AE21" s="8" t="s">
        <v>43</v>
      </c>
      <c r="AF21" s="5" t="s">
        <v>43</v>
      </c>
      <c r="AG21" s="6">
        <v>2008</v>
      </c>
      <c r="AH21" s="9">
        <f t="shared" si="1"/>
        <v>2019</v>
      </c>
      <c r="AI21" s="39" t="s">
        <v>76</v>
      </c>
    </row>
    <row r="22" spans="2:35" ht="45" x14ac:dyDescent="0.2">
      <c r="B22" s="5">
        <v>2015</v>
      </c>
      <c r="C22" s="5" t="s">
        <v>34</v>
      </c>
      <c r="D22" s="5">
        <v>1284</v>
      </c>
      <c r="E22" s="16">
        <v>10298</v>
      </c>
      <c r="F22" s="16">
        <v>1</v>
      </c>
      <c r="G22" s="5" t="s">
        <v>35</v>
      </c>
      <c r="H22" s="16" t="s">
        <v>77</v>
      </c>
      <c r="I22" s="16" t="s">
        <v>37</v>
      </c>
      <c r="J22" s="16" t="s">
        <v>78</v>
      </c>
      <c r="K22" s="16">
        <v>22</v>
      </c>
      <c r="L22" s="16" t="s">
        <v>39</v>
      </c>
      <c r="M22" s="16">
        <v>3</v>
      </c>
      <c r="N22" s="16">
        <v>0</v>
      </c>
      <c r="O22" s="16">
        <v>1986</v>
      </c>
      <c r="P22" s="16">
        <v>42</v>
      </c>
      <c r="Q22" s="16">
        <v>9</v>
      </c>
      <c r="R22" s="16" t="s">
        <v>40</v>
      </c>
      <c r="S22" s="15" t="s">
        <v>41</v>
      </c>
      <c r="T22" s="5">
        <v>56</v>
      </c>
      <c r="U22" s="5" t="s">
        <v>39</v>
      </c>
      <c r="V22" s="9" t="s">
        <v>42</v>
      </c>
      <c r="W22" s="5">
        <v>2015</v>
      </c>
      <c r="X22" s="5" t="s">
        <v>44</v>
      </c>
      <c r="Y22" s="5" t="s">
        <v>44</v>
      </c>
      <c r="Z22" s="8"/>
      <c r="AA22" s="5"/>
      <c r="AB22" s="5"/>
      <c r="AC22" s="8">
        <v>2010</v>
      </c>
      <c r="AD22" s="6">
        <f t="shared" si="0"/>
        <v>2015</v>
      </c>
      <c r="AE22" s="8" t="s">
        <v>43</v>
      </c>
      <c r="AF22" s="8" t="s">
        <v>43</v>
      </c>
      <c r="AG22" s="17">
        <v>2013</v>
      </c>
      <c r="AH22" s="9">
        <f t="shared" si="1"/>
        <v>2024</v>
      </c>
      <c r="AI22" s="10" t="s">
        <v>72</v>
      </c>
    </row>
    <row r="23" spans="2:35" ht="45" x14ac:dyDescent="0.2">
      <c r="B23" s="5">
        <v>2015</v>
      </c>
      <c r="C23" s="5" t="s">
        <v>34</v>
      </c>
      <c r="D23" s="5">
        <v>1284</v>
      </c>
      <c r="E23" s="16">
        <v>10237</v>
      </c>
      <c r="F23" s="16">
        <v>1</v>
      </c>
      <c r="G23" s="5" t="s">
        <v>35</v>
      </c>
      <c r="H23" s="16" t="s">
        <v>77</v>
      </c>
      <c r="I23" s="16" t="s">
        <v>37</v>
      </c>
      <c r="J23" s="16" t="s">
        <v>78</v>
      </c>
      <c r="K23" s="16">
        <v>22</v>
      </c>
      <c r="L23" s="16" t="s">
        <v>46</v>
      </c>
      <c r="M23" s="16">
        <v>3</v>
      </c>
      <c r="N23" s="16">
        <v>3</v>
      </c>
      <c r="O23" s="16">
        <v>1983</v>
      </c>
      <c r="P23" s="16">
        <v>41</v>
      </c>
      <c r="Q23" s="16">
        <v>0</v>
      </c>
      <c r="R23" s="16" t="s">
        <v>44</v>
      </c>
      <c r="S23" s="15" t="s">
        <v>47</v>
      </c>
      <c r="T23" s="5" t="s">
        <v>230</v>
      </c>
      <c r="U23" s="5" t="s">
        <v>39</v>
      </c>
      <c r="V23" s="9" t="s">
        <v>42</v>
      </c>
      <c r="W23" s="5">
        <v>2015</v>
      </c>
      <c r="X23" s="5" t="s">
        <v>44</v>
      </c>
      <c r="Y23" s="5" t="s">
        <v>44</v>
      </c>
      <c r="Z23" s="8"/>
      <c r="AA23" s="5"/>
      <c r="AB23" s="5"/>
      <c r="AC23" s="8">
        <v>2010</v>
      </c>
      <c r="AD23" s="6">
        <f t="shared" si="0"/>
        <v>2015</v>
      </c>
      <c r="AE23" s="8" t="s">
        <v>43</v>
      </c>
      <c r="AF23" s="8" t="s">
        <v>43</v>
      </c>
      <c r="AG23" s="17">
        <v>2013</v>
      </c>
      <c r="AH23" s="9">
        <f t="shared" si="1"/>
        <v>2024</v>
      </c>
      <c r="AI23" s="10" t="s">
        <v>72</v>
      </c>
    </row>
    <row r="24" spans="2:35" ht="45" x14ac:dyDescent="0.2">
      <c r="B24" s="5">
        <v>2015</v>
      </c>
      <c r="C24" s="5" t="s">
        <v>34</v>
      </c>
      <c r="D24" s="5">
        <v>1284</v>
      </c>
      <c r="E24" s="5">
        <v>10039</v>
      </c>
      <c r="F24" s="6">
        <v>1</v>
      </c>
      <c r="G24" s="5" t="s">
        <v>35</v>
      </c>
      <c r="H24" s="5" t="s">
        <v>79</v>
      </c>
      <c r="I24" s="5" t="s">
        <v>37</v>
      </c>
      <c r="J24" s="5" t="s">
        <v>78</v>
      </c>
      <c r="K24" s="6">
        <v>110</v>
      </c>
      <c r="L24" s="5" t="s">
        <v>39</v>
      </c>
      <c r="M24" s="5">
        <v>2</v>
      </c>
      <c r="N24" s="6">
        <v>14</v>
      </c>
      <c r="O24" s="6">
        <v>1975</v>
      </c>
      <c r="P24" s="6">
        <v>45</v>
      </c>
      <c r="Q24" s="5">
        <v>6</v>
      </c>
      <c r="R24" s="5" t="s">
        <v>40</v>
      </c>
      <c r="S24" s="5" t="s">
        <v>80</v>
      </c>
      <c r="T24" s="5" t="s">
        <v>231</v>
      </c>
      <c r="U24" s="5" t="s">
        <v>39</v>
      </c>
      <c r="V24" s="9" t="s">
        <v>42</v>
      </c>
      <c r="W24" s="5">
        <v>2015</v>
      </c>
      <c r="X24" s="5" t="s">
        <v>44</v>
      </c>
      <c r="Y24" s="5" t="s">
        <v>44</v>
      </c>
      <c r="Z24" s="8"/>
      <c r="AA24" s="5"/>
      <c r="AB24" s="5"/>
      <c r="AC24" s="5">
        <v>2010</v>
      </c>
      <c r="AD24" s="6">
        <f t="shared" si="0"/>
        <v>2015</v>
      </c>
      <c r="AE24" s="8" t="s">
        <v>43</v>
      </c>
      <c r="AF24" s="5" t="s">
        <v>44</v>
      </c>
      <c r="AG24" s="17">
        <v>2013</v>
      </c>
      <c r="AH24" s="9">
        <f t="shared" si="1"/>
        <v>2024</v>
      </c>
      <c r="AI24" s="10" t="s">
        <v>81</v>
      </c>
    </row>
    <row r="25" spans="2:35" ht="45" x14ac:dyDescent="0.2">
      <c r="B25" s="5">
        <v>2015</v>
      </c>
      <c r="C25" s="5" t="s">
        <v>34</v>
      </c>
      <c r="D25" s="5">
        <v>1284</v>
      </c>
      <c r="E25" s="5">
        <v>10100</v>
      </c>
      <c r="F25" s="6">
        <v>1</v>
      </c>
      <c r="G25" s="5" t="s">
        <v>35</v>
      </c>
      <c r="H25" s="5" t="s">
        <v>79</v>
      </c>
      <c r="I25" s="5" t="s">
        <v>37</v>
      </c>
      <c r="J25" s="5" t="s">
        <v>78</v>
      </c>
      <c r="K25" s="6">
        <v>110</v>
      </c>
      <c r="L25" s="5" t="s">
        <v>46</v>
      </c>
      <c r="M25" s="5">
        <v>2</v>
      </c>
      <c r="N25" s="6">
        <v>12</v>
      </c>
      <c r="O25" s="5">
        <v>1977</v>
      </c>
      <c r="P25" s="6">
        <v>40</v>
      </c>
      <c r="Q25" s="5">
        <v>0</v>
      </c>
      <c r="R25" s="5" t="s">
        <v>44</v>
      </c>
      <c r="S25" s="5" t="s">
        <v>80</v>
      </c>
      <c r="T25" s="5" t="s">
        <v>232</v>
      </c>
      <c r="U25" s="5" t="s">
        <v>46</v>
      </c>
      <c r="V25" s="9" t="s">
        <v>42</v>
      </c>
      <c r="W25" s="5">
        <v>2015</v>
      </c>
      <c r="X25" s="5" t="s">
        <v>44</v>
      </c>
      <c r="Y25" s="5" t="s">
        <v>44</v>
      </c>
      <c r="Z25" s="5"/>
      <c r="AA25" s="5"/>
      <c r="AB25" s="5"/>
      <c r="AC25" s="5">
        <v>2010</v>
      </c>
      <c r="AD25" s="6">
        <f t="shared" si="0"/>
        <v>2015</v>
      </c>
      <c r="AE25" s="8" t="s">
        <v>43</v>
      </c>
      <c r="AF25" s="5" t="s">
        <v>43</v>
      </c>
      <c r="AG25" s="5">
        <v>2010</v>
      </c>
      <c r="AH25" s="9">
        <f t="shared" si="1"/>
        <v>2021</v>
      </c>
      <c r="AI25" s="10" t="s">
        <v>72</v>
      </c>
    </row>
    <row r="26" spans="2:35" ht="15" x14ac:dyDescent="0.2">
      <c r="B26" s="5">
        <v>2015</v>
      </c>
      <c r="C26" s="5" t="s">
        <v>34</v>
      </c>
      <c r="D26" s="5">
        <v>1284</v>
      </c>
      <c r="E26" s="16">
        <v>1470</v>
      </c>
      <c r="F26" s="16">
        <v>1</v>
      </c>
      <c r="G26" s="5" t="s">
        <v>35</v>
      </c>
      <c r="H26" s="16" t="s">
        <v>82</v>
      </c>
      <c r="I26" s="13" t="s">
        <v>37</v>
      </c>
      <c r="J26" s="16" t="s">
        <v>78</v>
      </c>
      <c r="K26" s="16">
        <v>119</v>
      </c>
      <c r="L26" s="16" t="s">
        <v>39</v>
      </c>
      <c r="M26" s="15">
        <v>2</v>
      </c>
      <c r="N26" s="15">
        <v>4</v>
      </c>
      <c r="O26" s="16">
        <v>2004</v>
      </c>
      <c r="P26" s="16">
        <v>50</v>
      </c>
      <c r="Q26" s="15">
        <v>0</v>
      </c>
      <c r="R26" s="15" t="s">
        <v>44</v>
      </c>
      <c r="S26" s="15" t="s">
        <v>47</v>
      </c>
      <c r="T26" s="5">
        <v>53</v>
      </c>
      <c r="U26" s="5" t="s">
        <v>39</v>
      </c>
      <c r="V26" s="7" t="s">
        <v>42</v>
      </c>
      <c r="W26" s="5">
        <v>2015</v>
      </c>
      <c r="X26" s="5" t="s">
        <v>44</v>
      </c>
      <c r="Y26" s="5" t="s">
        <v>44</v>
      </c>
      <c r="Z26" s="17">
        <v>2015</v>
      </c>
      <c r="AA26" s="15" t="s">
        <v>44</v>
      </c>
      <c r="AB26" s="15" t="s">
        <v>44</v>
      </c>
      <c r="AC26" s="17">
        <v>2010</v>
      </c>
      <c r="AD26" s="6">
        <v>2020</v>
      </c>
      <c r="AE26" s="8" t="s">
        <v>43</v>
      </c>
      <c r="AF26" s="13" t="s">
        <v>43</v>
      </c>
      <c r="AG26" s="13"/>
      <c r="AH26" s="9">
        <v>2026</v>
      </c>
      <c r="AI26" s="39" t="s">
        <v>83</v>
      </c>
    </row>
    <row r="27" spans="2:35" ht="15" x14ac:dyDescent="0.2">
      <c r="B27" s="5">
        <v>2015</v>
      </c>
      <c r="C27" s="5" t="s">
        <v>34</v>
      </c>
      <c r="D27" s="5">
        <v>1284</v>
      </c>
      <c r="E27" s="16">
        <v>28002</v>
      </c>
      <c r="F27" s="16">
        <v>1</v>
      </c>
      <c r="G27" s="5" t="s">
        <v>35</v>
      </c>
      <c r="H27" s="16" t="s">
        <v>84</v>
      </c>
      <c r="I27" s="16" t="s">
        <v>55</v>
      </c>
      <c r="J27" s="16" t="s">
        <v>78</v>
      </c>
      <c r="K27" s="13" t="s">
        <v>85</v>
      </c>
      <c r="L27" s="16" t="s">
        <v>46</v>
      </c>
      <c r="M27" s="16">
        <v>3</v>
      </c>
      <c r="N27" s="16">
        <v>22</v>
      </c>
      <c r="O27" s="16">
        <v>1994</v>
      </c>
      <c r="P27" s="16">
        <v>360</v>
      </c>
      <c r="Q27" s="16">
        <v>33</v>
      </c>
      <c r="R27" s="16" t="s">
        <v>86</v>
      </c>
      <c r="S27" s="15" t="s">
        <v>47</v>
      </c>
      <c r="T27" s="5" t="s">
        <v>233</v>
      </c>
      <c r="U27" s="5" t="s">
        <v>39</v>
      </c>
      <c r="V27" s="9" t="s">
        <v>42</v>
      </c>
      <c r="W27" s="5">
        <v>2015</v>
      </c>
      <c r="X27" s="5" t="s">
        <v>44</v>
      </c>
      <c r="Y27" s="5" t="s">
        <v>44</v>
      </c>
      <c r="Z27" s="8"/>
      <c r="AA27" s="5"/>
      <c r="AB27" s="5"/>
      <c r="AC27" s="5">
        <v>2013</v>
      </c>
      <c r="AD27" s="6">
        <f t="shared" ref="AD27" si="2">IF(V27="L-1",AC27+3,AC27+5)</f>
        <v>2018</v>
      </c>
      <c r="AE27" s="8" t="s">
        <v>43</v>
      </c>
      <c r="AF27" s="8" t="s">
        <v>43</v>
      </c>
      <c r="AG27" s="6">
        <v>2008</v>
      </c>
      <c r="AH27" s="9">
        <f t="shared" si="1"/>
        <v>2019</v>
      </c>
      <c r="AI27" s="9"/>
    </row>
    <row r="28" spans="2:35" ht="15" x14ac:dyDescent="0.2">
      <c r="B28" s="5">
        <v>2015</v>
      </c>
      <c r="C28" s="5" t="s">
        <v>34</v>
      </c>
      <c r="D28" s="5">
        <v>1284</v>
      </c>
      <c r="E28" s="16">
        <v>28050</v>
      </c>
      <c r="F28" s="16">
        <v>1</v>
      </c>
      <c r="G28" s="5" t="s">
        <v>35</v>
      </c>
      <c r="H28" s="16" t="s">
        <v>84</v>
      </c>
      <c r="I28" s="16" t="s">
        <v>55</v>
      </c>
      <c r="J28" s="13" t="s">
        <v>78</v>
      </c>
      <c r="K28" s="13" t="s">
        <v>85</v>
      </c>
      <c r="L28" s="16" t="s">
        <v>87</v>
      </c>
      <c r="M28" s="16">
        <v>1</v>
      </c>
      <c r="N28" s="16">
        <v>2</v>
      </c>
      <c r="O28" s="16">
        <v>1996</v>
      </c>
      <c r="P28" s="16">
        <v>360</v>
      </c>
      <c r="Q28" s="16">
        <v>0</v>
      </c>
      <c r="R28" s="16" t="s">
        <v>44</v>
      </c>
      <c r="S28" s="16" t="s">
        <v>53</v>
      </c>
      <c r="T28" s="5" t="s">
        <v>234</v>
      </c>
      <c r="U28" s="17" t="s">
        <v>39</v>
      </c>
      <c r="V28" s="9" t="s">
        <v>42</v>
      </c>
      <c r="W28" s="5">
        <v>2015</v>
      </c>
      <c r="X28" s="5" t="s">
        <v>44</v>
      </c>
      <c r="Y28" s="5" t="s">
        <v>44</v>
      </c>
      <c r="Z28" s="5"/>
      <c r="AA28" s="15"/>
      <c r="AB28" s="15"/>
      <c r="AC28" s="5">
        <v>2012</v>
      </c>
      <c r="AD28" s="6">
        <f t="shared" si="0"/>
        <v>2017</v>
      </c>
      <c r="AE28" s="8" t="s">
        <v>43</v>
      </c>
      <c r="AF28" s="8" t="s">
        <v>43</v>
      </c>
      <c r="AG28" s="8">
        <v>2007</v>
      </c>
      <c r="AH28" s="9">
        <f t="shared" si="1"/>
        <v>2018</v>
      </c>
      <c r="AI28" s="9"/>
    </row>
    <row r="29" spans="2:35" ht="15" x14ac:dyDescent="0.2">
      <c r="B29" s="5">
        <v>2015</v>
      </c>
      <c r="C29" s="5" t="s">
        <v>34</v>
      </c>
      <c r="D29" s="5">
        <v>1284</v>
      </c>
      <c r="E29" s="16">
        <v>10524</v>
      </c>
      <c r="F29" s="16">
        <v>1</v>
      </c>
      <c r="G29" s="5" t="s">
        <v>35</v>
      </c>
      <c r="H29" s="16" t="s">
        <v>88</v>
      </c>
      <c r="I29" s="16" t="s">
        <v>55</v>
      </c>
      <c r="J29" s="16" t="s">
        <v>78</v>
      </c>
      <c r="K29" s="13" t="s">
        <v>89</v>
      </c>
      <c r="L29" s="16" t="s">
        <v>39</v>
      </c>
      <c r="M29" s="16">
        <v>2</v>
      </c>
      <c r="N29" s="16">
        <v>6</v>
      </c>
      <c r="O29" s="16">
        <v>1990</v>
      </c>
      <c r="P29" s="16">
        <v>358</v>
      </c>
      <c r="Q29" s="16">
        <v>11</v>
      </c>
      <c r="R29" s="16" t="s">
        <v>40</v>
      </c>
      <c r="S29" s="15" t="s">
        <v>47</v>
      </c>
      <c r="T29" s="5" t="s">
        <v>235</v>
      </c>
      <c r="U29" s="8" t="s">
        <v>39</v>
      </c>
      <c r="V29" s="9" t="s">
        <v>42</v>
      </c>
      <c r="W29" s="5">
        <v>2015</v>
      </c>
      <c r="X29" s="5" t="s">
        <v>44</v>
      </c>
      <c r="Y29" s="5" t="s">
        <v>44</v>
      </c>
      <c r="Z29" s="5"/>
      <c r="AA29" s="8"/>
      <c r="AB29" s="8"/>
      <c r="AC29" s="8">
        <v>2011</v>
      </c>
      <c r="AD29" s="6">
        <f t="shared" si="0"/>
        <v>2016</v>
      </c>
      <c r="AE29" s="8" t="s">
        <v>43</v>
      </c>
      <c r="AF29" s="8" t="s">
        <v>43</v>
      </c>
      <c r="AG29" s="19">
        <v>2011</v>
      </c>
      <c r="AH29" s="9">
        <f t="shared" si="1"/>
        <v>2022</v>
      </c>
      <c r="AI29" s="9"/>
    </row>
    <row r="30" spans="2:35" ht="45" x14ac:dyDescent="0.2">
      <c r="B30" s="5">
        <v>2015</v>
      </c>
      <c r="C30" s="5" t="s">
        <v>34</v>
      </c>
      <c r="D30" s="5">
        <v>1284</v>
      </c>
      <c r="E30" s="16">
        <v>28001</v>
      </c>
      <c r="F30" s="16">
        <v>1</v>
      </c>
      <c r="G30" s="5" t="s">
        <v>35</v>
      </c>
      <c r="H30" s="16" t="s">
        <v>90</v>
      </c>
      <c r="I30" s="16" t="s">
        <v>55</v>
      </c>
      <c r="J30" s="16" t="s">
        <v>78</v>
      </c>
      <c r="K30" s="13" t="s">
        <v>91</v>
      </c>
      <c r="L30" s="16" t="s">
        <v>92</v>
      </c>
      <c r="M30" s="16">
        <v>2</v>
      </c>
      <c r="N30" s="16">
        <v>4</v>
      </c>
      <c r="O30" s="16">
        <v>1994</v>
      </c>
      <c r="P30" s="16">
        <v>352</v>
      </c>
      <c r="Q30" s="16">
        <v>6</v>
      </c>
      <c r="R30" s="16" t="s">
        <v>40</v>
      </c>
      <c r="S30" s="16" t="s">
        <v>53</v>
      </c>
      <c r="T30" s="5" t="s">
        <v>236</v>
      </c>
      <c r="U30" s="5" t="s">
        <v>39</v>
      </c>
      <c r="V30" s="9" t="s">
        <v>42</v>
      </c>
      <c r="W30" s="5">
        <v>2015</v>
      </c>
      <c r="X30" s="5" t="s">
        <v>44</v>
      </c>
      <c r="Y30" s="5" t="s">
        <v>44</v>
      </c>
      <c r="Z30" s="17"/>
      <c r="AA30" s="8"/>
      <c r="AB30" s="8"/>
      <c r="AC30" s="17">
        <v>2010</v>
      </c>
      <c r="AD30" s="6">
        <f t="shared" si="0"/>
        <v>2015</v>
      </c>
      <c r="AE30" s="8" t="s">
        <v>43</v>
      </c>
      <c r="AF30" s="8" t="s">
        <v>43</v>
      </c>
      <c r="AG30" s="17">
        <v>2010</v>
      </c>
      <c r="AH30" s="9">
        <f t="shared" si="1"/>
        <v>2021</v>
      </c>
      <c r="AI30" s="10" t="s">
        <v>72</v>
      </c>
    </row>
    <row r="31" spans="2:35" ht="15" x14ac:dyDescent="0.2">
      <c r="B31" s="5">
        <v>2015</v>
      </c>
      <c r="C31" s="5" t="s">
        <v>34</v>
      </c>
      <c r="D31" s="5">
        <v>1284</v>
      </c>
      <c r="E31" s="16">
        <v>28049</v>
      </c>
      <c r="F31" s="16">
        <v>1</v>
      </c>
      <c r="G31" s="5" t="s">
        <v>35</v>
      </c>
      <c r="H31" s="16" t="s">
        <v>90</v>
      </c>
      <c r="I31" s="16" t="s">
        <v>55</v>
      </c>
      <c r="J31" s="16" t="s">
        <v>78</v>
      </c>
      <c r="K31" s="13" t="s">
        <v>91</v>
      </c>
      <c r="L31" s="16" t="s">
        <v>93</v>
      </c>
      <c r="M31" s="16">
        <v>2</v>
      </c>
      <c r="N31" s="16">
        <v>4</v>
      </c>
      <c r="O31" s="16">
        <v>1996</v>
      </c>
      <c r="P31" s="16">
        <v>364</v>
      </c>
      <c r="Q31" s="16">
        <v>4</v>
      </c>
      <c r="R31" s="16" t="s">
        <v>40</v>
      </c>
      <c r="S31" s="15" t="s">
        <v>47</v>
      </c>
      <c r="T31" s="5" t="s">
        <v>237</v>
      </c>
      <c r="U31" s="8" t="s">
        <v>46</v>
      </c>
      <c r="V31" s="9" t="s">
        <v>42</v>
      </c>
      <c r="W31" s="5">
        <v>2015</v>
      </c>
      <c r="X31" s="5" t="s">
        <v>44</v>
      </c>
      <c r="Y31" s="5" t="s">
        <v>44</v>
      </c>
      <c r="Z31" s="5"/>
      <c r="AA31" s="15"/>
      <c r="AB31" s="15"/>
      <c r="AC31" s="5">
        <v>2012</v>
      </c>
      <c r="AD31" s="6">
        <f t="shared" si="0"/>
        <v>2017</v>
      </c>
      <c r="AE31" s="8" t="s">
        <v>43</v>
      </c>
      <c r="AF31" s="8" t="s">
        <v>43</v>
      </c>
      <c r="AG31" s="8">
        <v>2010</v>
      </c>
      <c r="AH31" s="9">
        <f t="shared" si="1"/>
        <v>2021</v>
      </c>
      <c r="AI31" s="9"/>
    </row>
    <row r="32" spans="2:35" ht="15" x14ac:dyDescent="0.2">
      <c r="B32" s="5">
        <v>2015</v>
      </c>
      <c r="C32" s="5" t="s">
        <v>34</v>
      </c>
      <c r="D32" s="5">
        <v>1284</v>
      </c>
      <c r="E32" s="5">
        <v>10192</v>
      </c>
      <c r="F32" s="6">
        <v>1</v>
      </c>
      <c r="G32" s="5" t="s">
        <v>35</v>
      </c>
      <c r="H32" s="5" t="s">
        <v>94</v>
      </c>
      <c r="I32" s="5" t="s">
        <v>74</v>
      </c>
      <c r="J32" s="5" t="s">
        <v>78</v>
      </c>
      <c r="K32" s="5" t="s">
        <v>95</v>
      </c>
      <c r="L32" s="5" t="s">
        <v>39</v>
      </c>
      <c r="M32" s="5">
        <v>2</v>
      </c>
      <c r="N32" s="6">
        <v>18</v>
      </c>
      <c r="O32" s="5">
        <v>1981</v>
      </c>
      <c r="P32" s="6">
        <v>410</v>
      </c>
      <c r="Q32" s="5">
        <v>8</v>
      </c>
      <c r="R32" s="5" t="s">
        <v>40</v>
      </c>
      <c r="S32" s="15" t="s">
        <v>41</v>
      </c>
      <c r="T32" s="5" t="s">
        <v>238</v>
      </c>
      <c r="U32" s="5" t="s">
        <v>46</v>
      </c>
      <c r="V32" s="9" t="s">
        <v>71</v>
      </c>
      <c r="W32" s="5">
        <v>2015</v>
      </c>
      <c r="X32" s="5" t="s">
        <v>44</v>
      </c>
      <c r="Y32" s="5" t="s">
        <v>44</v>
      </c>
      <c r="Z32" s="5">
        <v>2015</v>
      </c>
      <c r="AA32" s="5" t="s">
        <v>44</v>
      </c>
      <c r="AB32" s="5" t="s">
        <v>44</v>
      </c>
      <c r="AC32" s="5">
        <v>2011</v>
      </c>
      <c r="AD32" s="6">
        <v>2018</v>
      </c>
      <c r="AE32" s="8" t="s">
        <v>43</v>
      </c>
      <c r="AF32" s="8" t="s">
        <v>43</v>
      </c>
      <c r="AG32" s="5">
        <v>2008</v>
      </c>
      <c r="AH32" s="9">
        <v>2021</v>
      </c>
      <c r="AI32" s="39" t="s">
        <v>83</v>
      </c>
    </row>
    <row r="33" spans="2:35" ht="15" x14ac:dyDescent="0.2">
      <c r="B33" s="5">
        <v>2015</v>
      </c>
      <c r="C33" s="5" t="s">
        <v>34</v>
      </c>
      <c r="D33" s="5">
        <v>1284</v>
      </c>
      <c r="E33" s="5">
        <v>24127</v>
      </c>
      <c r="F33" s="6">
        <v>1</v>
      </c>
      <c r="G33" s="5" t="s">
        <v>35</v>
      </c>
      <c r="H33" s="5">
        <v>372</v>
      </c>
      <c r="I33" s="5" t="s">
        <v>55</v>
      </c>
      <c r="J33" s="5" t="s">
        <v>96</v>
      </c>
      <c r="K33" s="6">
        <v>69</v>
      </c>
      <c r="L33" s="5">
        <v>3</v>
      </c>
      <c r="M33" s="6">
        <v>2</v>
      </c>
      <c r="N33" s="6">
        <v>1</v>
      </c>
      <c r="O33" s="5">
        <v>1992</v>
      </c>
      <c r="P33" s="6">
        <v>27</v>
      </c>
      <c r="Q33" s="6">
        <v>0</v>
      </c>
      <c r="R33" s="5" t="s">
        <v>44</v>
      </c>
      <c r="S33" s="5" t="s">
        <v>58</v>
      </c>
      <c r="T33" s="5" t="s">
        <v>239</v>
      </c>
      <c r="U33" s="5" t="s">
        <v>39</v>
      </c>
      <c r="V33" s="9" t="s">
        <v>59</v>
      </c>
      <c r="W33" s="5">
        <v>2015</v>
      </c>
      <c r="X33" s="5" t="s">
        <v>44</v>
      </c>
      <c r="Y33" s="5" t="s">
        <v>44</v>
      </c>
      <c r="Z33" s="5"/>
      <c r="AA33" s="5"/>
      <c r="AB33" s="5"/>
      <c r="AC33" s="5">
        <v>2012</v>
      </c>
      <c r="AD33" s="6">
        <f t="shared" si="0"/>
        <v>2017</v>
      </c>
      <c r="AE33" s="8" t="s">
        <v>43</v>
      </c>
      <c r="AF33" s="5" t="s">
        <v>43</v>
      </c>
      <c r="AG33" s="13" t="s">
        <v>60</v>
      </c>
      <c r="AH33" s="9" t="str">
        <f t="shared" si="1"/>
        <v>NR</v>
      </c>
      <c r="AI33" s="9"/>
    </row>
    <row r="34" spans="2:35" ht="15" x14ac:dyDescent="0.2">
      <c r="B34" s="5">
        <v>2015</v>
      </c>
      <c r="C34" s="5" t="s">
        <v>34</v>
      </c>
      <c r="D34" s="5">
        <v>1284</v>
      </c>
      <c r="E34" s="6">
        <v>1576</v>
      </c>
      <c r="F34" s="6">
        <v>1</v>
      </c>
      <c r="G34" s="5" t="s">
        <v>35</v>
      </c>
      <c r="H34" s="5">
        <v>372</v>
      </c>
      <c r="I34" s="5" t="s">
        <v>55</v>
      </c>
      <c r="J34" s="5" t="s">
        <v>96</v>
      </c>
      <c r="K34" s="6">
        <v>69</v>
      </c>
      <c r="L34" s="5" t="s">
        <v>87</v>
      </c>
      <c r="M34" s="6">
        <v>2</v>
      </c>
      <c r="N34" s="6">
        <v>1</v>
      </c>
      <c r="O34" s="6">
        <v>2005</v>
      </c>
      <c r="P34" s="6">
        <v>38</v>
      </c>
      <c r="Q34" s="6">
        <v>0</v>
      </c>
      <c r="R34" s="5" t="s">
        <v>44</v>
      </c>
      <c r="S34" s="5" t="s">
        <v>97</v>
      </c>
      <c r="T34" s="5" t="s">
        <v>240</v>
      </c>
      <c r="U34" s="5" t="s">
        <v>39</v>
      </c>
      <c r="V34" s="7" t="s">
        <v>59</v>
      </c>
      <c r="W34" s="5">
        <v>2015</v>
      </c>
      <c r="X34" s="5" t="s">
        <v>44</v>
      </c>
      <c r="Y34" s="5" t="s">
        <v>44</v>
      </c>
      <c r="Z34" s="5"/>
      <c r="AA34" s="5"/>
      <c r="AB34" s="5"/>
      <c r="AC34" s="5">
        <v>2012</v>
      </c>
      <c r="AD34" s="6">
        <f t="shared" si="0"/>
        <v>2017</v>
      </c>
      <c r="AE34" s="8" t="s">
        <v>43</v>
      </c>
      <c r="AF34" s="5" t="s">
        <v>43</v>
      </c>
      <c r="AG34" s="15" t="s">
        <v>60</v>
      </c>
      <c r="AH34" s="9" t="str">
        <f t="shared" si="1"/>
        <v>NR</v>
      </c>
      <c r="AI34" s="9"/>
    </row>
    <row r="35" spans="2:35" ht="15" x14ac:dyDescent="0.2">
      <c r="B35" s="5">
        <v>2015</v>
      </c>
      <c r="C35" s="5" t="s">
        <v>34</v>
      </c>
      <c r="D35" s="5">
        <v>1284</v>
      </c>
      <c r="E35" s="16">
        <v>23210</v>
      </c>
      <c r="F35" s="16">
        <v>1</v>
      </c>
      <c r="G35" s="13" t="s">
        <v>98</v>
      </c>
      <c r="H35" s="13" t="s">
        <v>99</v>
      </c>
      <c r="I35" s="13" t="s">
        <v>100</v>
      </c>
      <c r="J35" s="16" t="s">
        <v>96</v>
      </c>
      <c r="K35" s="16">
        <v>93</v>
      </c>
      <c r="L35" s="16" t="s">
        <v>39</v>
      </c>
      <c r="M35" s="16">
        <v>2</v>
      </c>
      <c r="N35" s="16">
        <v>3</v>
      </c>
      <c r="O35" s="16">
        <v>1985</v>
      </c>
      <c r="P35" s="16">
        <v>45</v>
      </c>
      <c r="Q35" s="16">
        <v>0</v>
      </c>
      <c r="R35" s="16" t="s">
        <v>44</v>
      </c>
      <c r="S35" s="16" t="s">
        <v>80</v>
      </c>
      <c r="T35" s="5" t="s">
        <v>241</v>
      </c>
      <c r="U35" s="8" t="s">
        <v>46</v>
      </c>
      <c r="V35" s="9" t="s">
        <v>42</v>
      </c>
      <c r="W35" s="5">
        <v>2015</v>
      </c>
      <c r="X35" s="32" t="s">
        <v>43</v>
      </c>
      <c r="Y35" s="5"/>
      <c r="Z35" s="5"/>
      <c r="AA35" s="15"/>
      <c r="AB35" s="15"/>
      <c r="AC35" s="17">
        <v>2011</v>
      </c>
      <c r="AD35" s="6">
        <f t="shared" si="0"/>
        <v>2016</v>
      </c>
      <c r="AE35" s="8" t="s">
        <v>43</v>
      </c>
      <c r="AF35" s="5" t="s">
        <v>43</v>
      </c>
      <c r="AG35" s="17">
        <v>2014</v>
      </c>
      <c r="AH35" s="9">
        <f t="shared" si="1"/>
        <v>2025</v>
      </c>
      <c r="AI35" s="20" t="s">
        <v>101</v>
      </c>
    </row>
    <row r="36" spans="2:35" ht="15" x14ac:dyDescent="0.2">
      <c r="B36" s="5">
        <v>2015</v>
      </c>
      <c r="C36" s="5" t="s">
        <v>34</v>
      </c>
      <c r="D36" s="5">
        <v>1284</v>
      </c>
      <c r="E36" s="16">
        <v>23495</v>
      </c>
      <c r="F36" s="16">
        <v>1</v>
      </c>
      <c r="G36" s="5" t="s">
        <v>35</v>
      </c>
      <c r="H36" s="16" t="s">
        <v>102</v>
      </c>
      <c r="I36" s="16" t="s">
        <v>37</v>
      </c>
      <c r="J36" s="16" t="s">
        <v>96</v>
      </c>
      <c r="K36" s="16">
        <v>94</v>
      </c>
      <c r="L36" s="16">
        <v>1</v>
      </c>
      <c r="M36" s="16">
        <v>1</v>
      </c>
      <c r="N36" s="16">
        <v>1</v>
      </c>
      <c r="O36" s="16">
        <v>1989</v>
      </c>
      <c r="P36" s="16">
        <v>50</v>
      </c>
      <c r="Q36" s="16">
        <v>0</v>
      </c>
      <c r="R36" s="16" t="s">
        <v>44</v>
      </c>
      <c r="S36" s="16" t="s">
        <v>103</v>
      </c>
      <c r="T36" s="5" t="s">
        <v>242</v>
      </c>
      <c r="U36" s="8" t="s">
        <v>46</v>
      </c>
      <c r="V36" s="9" t="s">
        <v>59</v>
      </c>
      <c r="W36" s="5">
        <v>2015</v>
      </c>
      <c r="X36" s="5" t="s">
        <v>44</v>
      </c>
      <c r="Y36" s="5" t="s">
        <v>44</v>
      </c>
      <c r="Z36" s="5"/>
      <c r="AA36" s="15"/>
      <c r="AB36" s="15"/>
      <c r="AC36" s="5">
        <v>2012</v>
      </c>
      <c r="AD36" s="6">
        <f t="shared" si="0"/>
        <v>2017</v>
      </c>
      <c r="AE36" s="8" t="s">
        <v>43</v>
      </c>
      <c r="AF36" s="5" t="s">
        <v>43</v>
      </c>
      <c r="AG36" s="13" t="s">
        <v>60</v>
      </c>
      <c r="AH36" s="9" t="str">
        <f t="shared" si="1"/>
        <v>NR</v>
      </c>
      <c r="AI36" s="9"/>
    </row>
    <row r="37" spans="2:35" ht="15" x14ac:dyDescent="0.2">
      <c r="B37" s="5">
        <v>2015</v>
      </c>
      <c r="C37" s="5" t="s">
        <v>34</v>
      </c>
      <c r="D37" s="5">
        <v>1284</v>
      </c>
      <c r="E37" s="16">
        <v>23829</v>
      </c>
      <c r="F37" s="16">
        <v>2</v>
      </c>
      <c r="G37" s="5" t="s">
        <v>35</v>
      </c>
      <c r="H37" s="13" t="s">
        <v>102</v>
      </c>
      <c r="I37" s="13" t="s">
        <v>37</v>
      </c>
      <c r="J37" s="16" t="s">
        <v>96</v>
      </c>
      <c r="K37" s="16">
        <v>94</v>
      </c>
      <c r="L37" s="16">
        <v>4</v>
      </c>
      <c r="M37" s="16">
        <v>0</v>
      </c>
      <c r="N37" s="16">
        <v>1</v>
      </c>
      <c r="O37" s="16">
        <v>2002</v>
      </c>
      <c r="P37" s="16">
        <v>47</v>
      </c>
      <c r="Q37" s="16">
        <v>0</v>
      </c>
      <c r="R37" s="16" t="s">
        <v>44</v>
      </c>
      <c r="S37" s="16" t="s">
        <v>58</v>
      </c>
      <c r="T37" s="5" t="s">
        <v>243</v>
      </c>
      <c r="U37" s="8" t="s">
        <v>46</v>
      </c>
      <c r="V37" s="9" t="s">
        <v>59</v>
      </c>
      <c r="W37" s="5">
        <v>2015</v>
      </c>
      <c r="X37" s="5" t="s">
        <v>44</v>
      </c>
      <c r="Y37" s="5" t="s">
        <v>44</v>
      </c>
      <c r="Z37" s="5"/>
      <c r="AA37" s="8"/>
      <c r="AB37" s="8"/>
      <c r="AC37" s="5">
        <v>2012</v>
      </c>
      <c r="AD37" s="6">
        <f t="shared" si="0"/>
        <v>2017</v>
      </c>
      <c r="AE37" s="8" t="s">
        <v>43</v>
      </c>
      <c r="AF37" s="5" t="s">
        <v>43</v>
      </c>
      <c r="AG37" s="13" t="s">
        <v>60</v>
      </c>
      <c r="AH37" s="9" t="str">
        <f t="shared" si="1"/>
        <v>NR</v>
      </c>
      <c r="AI37" s="9"/>
    </row>
    <row r="38" spans="2:35" ht="15" x14ac:dyDescent="0.2">
      <c r="B38" s="5">
        <v>2015</v>
      </c>
      <c r="C38" s="5" t="s">
        <v>34</v>
      </c>
      <c r="D38" s="5">
        <v>1284</v>
      </c>
      <c r="E38" s="16">
        <v>23829</v>
      </c>
      <c r="F38" s="16">
        <v>1</v>
      </c>
      <c r="G38" s="5" t="s">
        <v>35</v>
      </c>
      <c r="H38" s="16" t="s">
        <v>102</v>
      </c>
      <c r="I38" s="16" t="s">
        <v>37</v>
      </c>
      <c r="J38" s="13" t="s">
        <v>96</v>
      </c>
      <c r="K38" s="16">
        <v>94</v>
      </c>
      <c r="L38" s="13" t="s">
        <v>46</v>
      </c>
      <c r="M38" s="16">
        <v>0</v>
      </c>
      <c r="N38" s="16">
        <v>1</v>
      </c>
      <c r="O38" s="16">
        <v>1990</v>
      </c>
      <c r="P38" s="16">
        <v>47</v>
      </c>
      <c r="Q38" s="16">
        <v>0</v>
      </c>
      <c r="R38" s="16" t="s">
        <v>44</v>
      </c>
      <c r="S38" s="13" t="s">
        <v>53</v>
      </c>
      <c r="T38" s="5" t="s">
        <v>244</v>
      </c>
      <c r="U38" s="5" t="s">
        <v>39</v>
      </c>
      <c r="V38" s="7" t="s">
        <v>42</v>
      </c>
      <c r="W38" s="5">
        <v>2015</v>
      </c>
      <c r="X38" s="5" t="s">
        <v>44</v>
      </c>
      <c r="Y38" s="5" t="s">
        <v>44</v>
      </c>
      <c r="Z38" s="5"/>
      <c r="AA38" s="8"/>
      <c r="AB38" s="8"/>
      <c r="AC38" s="17">
        <v>2011</v>
      </c>
      <c r="AD38" s="6">
        <f t="shared" si="0"/>
        <v>2016</v>
      </c>
      <c r="AE38" s="8" t="s">
        <v>43</v>
      </c>
      <c r="AF38" s="5" t="s">
        <v>43</v>
      </c>
      <c r="AG38" s="17">
        <v>2011</v>
      </c>
      <c r="AH38" s="9">
        <f t="shared" si="1"/>
        <v>2022</v>
      </c>
      <c r="AI38" s="9"/>
    </row>
    <row r="39" spans="2:35" ht="45" x14ac:dyDescent="0.2">
      <c r="B39" s="5">
        <v>2015</v>
      </c>
      <c r="C39" s="5" t="s">
        <v>34</v>
      </c>
      <c r="D39" s="5">
        <v>1284</v>
      </c>
      <c r="E39" s="16">
        <v>2395</v>
      </c>
      <c r="F39" s="16">
        <v>1</v>
      </c>
      <c r="G39" s="5" t="s">
        <v>35</v>
      </c>
      <c r="H39" s="13" t="s">
        <v>104</v>
      </c>
      <c r="I39" s="13" t="s">
        <v>37</v>
      </c>
      <c r="J39" s="13" t="s">
        <v>96</v>
      </c>
      <c r="K39" s="16">
        <v>98</v>
      </c>
      <c r="L39" s="17" t="s">
        <v>39</v>
      </c>
      <c r="M39" s="16">
        <v>1</v>
      </c>
      <c r="N39" s="16">
        <v>2</v>
      </c>
      <c r="O39" s="16">
        <v>2010</v>
      </c>
      <c r="P39" s="16">
        <v>91</v>
      </c>
      <c r="Q39" s="16">
        <v>0</v>
      </c>
      <c r="R39" s="16" t="s">
        <v>44</v>
      </c>
      <c r="S39" s="13" t="s">
        <v>97</v>
      </c>
      <c r="T39" s="5" t="s">
        <v>245</v>
      </c>
      <c r="U39" s="5" t="s">
        <v>39</v>
      </c>
      <c r="V39" s="9" t="s">
        <v>42</v>
      </c>
      <c r="W39" s="5">
        <v>2015</v>
      </c>
      <c r="X39" s="5" t="s">
        <v>44</v>
      </c>
      <c r="Y39" s="5" t="s">
        <v>44</v>
      </c>
      <c r="Z39" s="17"/>
      <c r="AA39" s="8"/>
      <c r="AB39" s="8"/>
      <c r="AC39" s="17"/>
      <c r="AD39" s="6">
        <f>IF(V39="L-1",O39+3,O39+5)</f>
        <v>2015</v>
      </c>
      <c r="AE39" s="8" t="s">
        <v>43</v>
      </c>
      <c r="AF39" s="5" t="s">
        <v>43</v>
      </c>
      <c r="AG39" s="13"/>
      <c r="AH39" s="9">
        <f>IF(V39="L-1",O39+6,(IF(V39="L-2",O39+11,"NR")))</f>
        <v>2021</v>
      </c>
      <c r="AI39" s="10" t="s">
        <v>72</v>
      </c>
    </row>
    <row r="40" spans="2:35" s="33" customFormat="1" ht="15" x14ac:dyDescent="0.2">
      <c r="B40" s="5">
        <v>2015</v>
      </c>
      <c r="C40" s="5" t="s">
        <v>34</v>
      </c>
      <c r="D40" s="5">
        <v>1284</v>
      </c>
      <c r="E40" s="16">
        <v>23181</v>
      </c>
      <c r="F40" s="16">
        <v>1</v>
      </c>
      <c r="G40" s="5" t="s">
        <v>35</v>
      </c>
      <c r="H40" s="13" t="s">
        <v>105</v>
      </c>
      <c r="I40" s="16" t="s">
        <v>37</v>
      </c>
      <c r="J40" s="16" t="s">
        <v>96</v>
      </c>
      <c r="K40" s="16">
        <v>102</v>
      </c>
      <c r="L40" s="17" t="s">
        <v>39</v>
      </c>
      <c r="M40" s="17">
        <v>3</v>
      </c>
      <c r="N40" s="17">
        <v>3</v>
      </c>
      <c r="O40" s="17">
        <v>1985</v>
      </c>
      <c r="P40" s="21">
        <v>47</v>
      </c>
      <c r="Q40" s="17">
        <v>0</v>
      </c>
      <c r="R40" s="17" t="s">
        <v>44</v>
      </c>
      <c r="S40" s="15" t="s">
        <v>47</v>
      </c>
      <c r="T40" s="15" t="s">
        <v>246</v>
      </c>
      <c r="U40" s="8" t="s">
        <v>46</v>
      </c>
      <c r="V40" s="9" t="s">
        <v>42</v>
      </c>
      <c r="W40" s="5">
        <v>2015</v>
      </c>
      <c r="X40" s="5" t="s">
        <v>43</v>
      </c>
      <c r="Y40" s="5" t="s">
        <v>44</v>
      </c>
      <c r="Z40" s="5"/>
      <c r="AA40" s="15"/>
      <c r="AB40" s="15"/>
      <c r="AC40" s="17">
        <v>2011</v>
      </c>
      <c r="AD40" s="6">
        <f t="shared" si="0"/>
        <v>2016</v>
      </c>
      <c r="AE40" s="8" t="s">
        <v>43</v>
      </c>
      <c r="AF40" s="5" t="s">
        <v>43</v>
      </c>
      <c r="AG40" s="17">
        <v>2014</v>
      </c>
      <c r="AH40" s="9">
        <f t="shared" si="1"/>
        <v>2025</v>
      </c>
      <c r="AI40" s="39" t="s">
        <v>106</v>
      </c>
    </row>
    <row r="41" spans="2:35" s="33" customFormat="1" ht="15" x14ac:dyDescent="0.2">
      <c r="B41" s="5">
        <v>2015</v>
      </c>
      <c r="C41" s="5" t="s">
        <v>34</v>
      </c>
      <c r="D41" s="5">
        <v>1284</v>
      </c>
      <c r="E41" s="16">
        <v>23181</v>
      </c>
      <c r="F41" s="16">
        <v>2</v>
      </c>
      <c r="G41" s="5" t="s">
        <v>35</v>
      </c>
      <c r="H41" s="13" t="s">
        <v>105</v>
      </c>
      <c r="I41" s="16" t="s">
        <v>37</v>
      </c>
      <c r="J41" s="16" t="s">
        <v>96</v>
      </c>
      <c r="K41" s="16">
        <v>102</v>
      </c>
      <c r="L41" s="17" t="s">
        <v>46</v>
      </c>
      <c r="M41" s="17">
        <v>2</v>
      </c>
      <c r="N41" s="17">
        <v>0</v>
      </c>
      <c r="O41" s="17">
        <v>1985</v>
      </c>
      <c r="P41" s="21">
        <v>47</v>
      </c>
      <c r="Q41" s="17">
        <v>8</v>
      </c>
      <c r="R41" s="17" t="s">
        <v>40</v>
      </c>
      <c r="S41" s="15" t="s">
        <v>47</v>
      </c>
      <c r="T41" s="15" t="s">
        <v>247</v>
      </c>
      <c r="U41" s="5" t="s">
        <v>39</v>
      </c>
      <c r="V41" s="9" t="s">
        <v>42</v>
      </c>
      <c r="W41" s="5">
        <v>2015</v>
      </c>
      <c r="X41" s="5" t="s">
        <v>44</v>
      </c>
      <c r="Y41" s="5" t="s">
        <v>44</v>
      </c>
      <c r="Z41" s="5"/>
      <c r="AA41" s="15"/>
      <c r="AB41" s="15"/>
      <c r="AC41" s="17">
        <v>2011</v>
      </c>
      <c r="AD41" s="6">
        <f t="shared" si="0"/>
        <v>2016</v>
      </c>
      <c r="AE41" s="8" t="s">
        <v>43</v>
      </c>
      <c r="AF41" s="5" t="s">
        <v>43</v>
      </c>
      <c r="AG41" s="17">
        <v>2010</v>
      </c>
      <c r="AH41" s="9">
        <f t="shared" si="1"/>
        <v>2021</v>
      </c>
      <c r="AI41" s="9"/>
    </row>
    <row r="42" spans="2:35" s="33" customFormat="1" ht="15" x14ac:dyDescent="0.2">
      <c r="B42" s="5">
        <v>2015</v>
      </c>
      <c r="C42" s="5" t="s">
        <v>34</v>
      </c>
      <c r="D42" s="5">
        <v>1284</v>
      </c>
      <c r="E42" s="16">
        <v>23181</v>
      </c>
      <c r="F42" s="16">
        <v>3</v>
      </c>
      <c r="G42" s="5" t="s">
        <v>35</v>
      </c>
      <c r="H42" s="13" t="s">
        <v>105</v>
      </c>
      <c r="I42" s="16" t="s">
        <v>37</v>
      </c>
      <c r="J42" s="16" t="s">
        <v>96</v>
      </c>
      <c r="K42" s="16">
        <v>102</v>
      </c>
      <c r="L42" s="17" t="s">
        <v>93</v>
      </c>
      <c r="M42" s="17">
        <v>2</v>
      </c>
      <c r="N42" s="17">
        <v>0</v>
      </c>
      <c r="O42" s="17">
        <v>1985</v>
      </c>
      <c r="P42" s="21">
        <v>47</v>
      </c>
      <c r="Q42" s="17">
        <v>8</v>
      </c>
      <c r="R42" s="17" t="s">
        <v>40</v>
      </c>
      <c r="S42" s="15" t="s">
        <v>47</v>
      </c>
      <c r="T42" s="15" t="s">
        <v>248</v>
      </c>
      <c r="U42" s="8" t="s">
        <v>39</v>
      </c>
      <c r="V42" s="9" t="s">
        <v>42</v>
      </c>
      <c r="W42" s="5">
        <v>2015</v>
      </c>
      <c r="X42" s="5" t="s">
        <v>44</v>
      </c>
      <c r="Y42" s="5" t="s">
        <v>44</v>
      </c>
      <c r="Z42" s="5"/>
      <c r="AA42" s="15"/>
      <c r="AB42" s="15"/>
      <c r="AC42" s="17">
        <v>2011</v>
      </c>
      <c r="AD42" s="6">
        <f t="shared" si="0"/>
        <v>2016</v>
      </c>
      <c r="AE42" s="8" t="s">
        <v>43</v>
      </c>
      <c r="AF42" s="5" t="s">
        <v>43</v>
      </c>
      <c r="AG42" s="17">
        <v>2014</v>
      </c>
      <c r="AH42" s="9">
        <f t="shared" si="1"/>
        <v>2025</v>
      </c>
      <c r="AI42" s="9"/>
    </row>
    <row r="43" spans="2:35" ht="15" x14ac:dyDescent="0.2">
      <c r="B43" s="5">
        <v>2015</v>
      </c>
      <c r="C43" s="5" t="s">
        <v>34</v>
      </c>
      <c r="D43" s="5">
        <v>1284</v>
      </c>
      <c r="E43" s="16">
        <v>1194</v>
      </c>
      <c r="F43" s="16">
        <v>1</v>
      </c>
      <c r="G43" s="5" t="s">
        <v>35</v>
      </c>
      <c r="H43" s="16" t="s">
        <v>107</v>
      </c>
      <c r="I43" s="16" t="s">
        <v>37</v>
      </c>
      <c r="J43" s="16" t="s">
        <v>96</v>
      </c>
      <c r="K43" s="16">
        <v>107</v>
      </c>
      <c r="L43" s="16" t="s">
        <v>108</v>
      </c>
      <c r="M43" s="16">
        <v>3</v>
      </c>
      <c r="N43" s="16">
        <v>1</v>
      </c>
      <c r="O43" s="16">
        <v>2002</v>
      </c>
      <c r="P43" s="16">
        <v>55</v>
      </c>
      <c r="Q43" s="16">
        <v>0</v>
      </c>
      <c r="R43" s="16" t="s">
        <v>44</v>
      </c>
      <c r="S43" s="16" t="s">
        <v>58</v>
      </c>
      <c r="T43" s="5" t="s">
        <v>249</v>
      </c>
      <c r="U43" s="5" t="s">
        <v>39</v>
      </c>
      <c r="V43" s="9" t="s">
        <v>59</v>
      </c>
      <c r="W43" s="5">
        <v>2015</v>
      </c>
      <c r="X43" s="5" t="s">
        <v>44</v>
      </c>
      <c r="Y43" s="5" t="s">
        <v>44</v>
      </c>
      <c r="Z43" s="5"/>
      <c r="AA43" s="15"/>
      <c r="AB43" s="15"/>
      <c r="AC43" s="5">
        <v>2012</v>
      </c>
      <c r="AD43" s="6">
        <f t="shared" si="0"/>
        <v>2017</v>
      </c>
      <c r="AE43" s="8" t="s">
        <v>43</v>
      </c>
      <c r="AF43" s="5" t="s">
        <v>43</v>
      </c>
      <c r="AG43" s="13" t="s">
        <v>60</v>
      </c>
      <c r="AH43" s="9" t="str">
        <f t="shared" si="1"/>
        <v>NR</v>
      </c>
      <c r="AI43" s="9"/>
    </row>
    <row r="44" spans="2:35" ht="30" x14ac:dyDescent="0.2">
      <c r="B44" s="5">
        <v>2015</v>
      </c>
      <c r="C44" s="5" t="s">
        <v>34</v>
      </c>
      <c r="D44" s="5">
        <v>1284</v>
      </c>
      <c r="E44" s="16">
        <v>1505</v>
      </c>
      <c r="F44" s="16">
        <v>1</v>
      </c>
      <c r="G44" s="5" t="s">
        <v>35</v>
      </c>
      <c r="H44" s="16" t="s">
        <v>109</v>
      </c>
      <c r="I44" s="16" t="s">
        <v>37</v>
      </c>
      <c r="J44" s="16" t="s">
        <v>96</v>
      </c>
      <c r="K44" s="16">
        <v>108</v>
      </c>
      <c r="L44" s="16" t="s">
        <v>110</v>
      </c>
      <c r="M44" s="17">
        <v>2</v>
      </c>
      <c r="N44" s="17">
        <v>1</v>
      </c>
      <c r="O44" s="16">
        <v>2004</v>
      </c>
      <c r="P44" s="16">
        <v>59</v>
      </c>
      <c r="Q44" s="16">
        <v>0</v>
      </c>
      <c r="R44" s="16" t="s">
        <v>44</v>
      </c>
      <c r="S44" s="15" t="s">
        <v>97</v>
      </c>
      <c r="T44" s="5" t="s">
        <v>250</v>
      </c>
      <c r="U44" s="5" t="s">
        <v>39</v>
      </c>
      <c r="V44" s="9" t="s">
        <v>59</v>
      </c>
      <c r="W44" s="5">
        <v>2015</v>
      </c>
      <c r="X44" s="5" t="s">
        <v>43</v>
      </c>
      <c r="Y44" s="8" t="s">
        <v>44</v>
      </c>
      <c r="Z44" s="5"/>
      <c r="AA44" s="15"/>
      <c r="AB44" s="15"/>
      <c r="AC44" s="5">
        <v>2012</v>
      </c>
      <c r="AD44" s="6">
        <f t="shared" si="0"/>
        <v>2017</v>
      </c>
      <c r="AE44" s="8" t="s">
        <v>43</v>
      </c>
      <c r="AF44" s="5" t="s">
        <v>43</v>
      </c>
      <c r="AG44" s="13" t="s">
        <v>60</v>
      </c>
      <c r="AH44" s="9" t="str">
        <f t="shared" si="1"/>
        <v>NR</v>
      </c>
      <c r="AI44" s="20" t="s">
        <v>111</v>
      </c>
    </row>
    <row r="45" spans="2:35" ht="15" x14ac:dyDescent="0.2">
      <c r="B45" s="5">
        <v>2015</v>
      </c>
      <c r="C45" s="5" t="s">
        <v>34</v>
      </c>
      <c r="D45" s="5">
        <v>1284</v>
      </c>
      <c r="E45" s="16">
        <v>2431</v>
      </c>
      <c r="F45" s="16">
        <v>1</v>
      </c>
      <c r="G45" s="5" t="s">
        <v>35</v>
      </c>
      <c r="H45" s="16" t="s">
        <v>109</v>
      </c>
      <c r="I45" s="16" t="s">
        <v>37</v>
      </c>
      <c r="J45" s="16" t="s">
        <v>96</v>
      </c>
      <c r="K45" s="16">
        <v>108</v>
      </c>
      <c r="L45" s="16" t="s">
        <v>112</v>
      </c>
      <c r="M45" s="17">
        <v>1</v>
      </c>
      <c r="N45" s="17">
        <v>1</v>
      </c>
      <c r="O45" s="16">
        <v>2012</v>
      </c>
      <c r="P45" s="16">
        <v>75</v>
      </c>
      <c r="Q45" s="16">
        <v>0</v>
      </c>
      <c r="R45" s="16" t="s">
        <v>44</v>
      </c>
      <c r="S45" s="15" t="s">
        <v>58</v>
      </c>
      <c r="T45" s="5" t="s">
        <v>251</v>
      </c>
      <c r="U45" s="5" t="s">
        <v>39</v>
      </c>
      <c r="V45" s="9" t="s">
        <v>59</v>
      </c>
      <c r="W45" s="5">
        <v>2015</v>
      </c>
      <c r="X45" s="8" t="s">
        <v>44</v>
      </c>
      <c r="Y45" s="8" t="s">
        <v>44</v>
      </c>
      <c r="Z45" s="17"/>
      <c r="AA45" s="15"/>
      <c r="AB45" s="15"/>
      <c r="AC45" s="17"/>
      <c r="AD45" s="6">
        <f>IF(V45="L-1",O45+3,O45+5)</f>
        <v>2017</v>
      </c>
      <c r="AE45" s="8" t="s">
        <v>43</v>
      </c>
      <c r="AF45" s="5" t="s">
        <v>43</v>
      </c>
      <c r="AG45" s="13" t="s">
        <v>60</v>
      </c>
      <c r="AH45" s="9" t="str">
        <f>IF(V45="L-1",AG45+6,(IF(V45="L-2",AG45+11,"NR")))</f>
        <v>NR</v>
      </c>
      <c r="AI45" s="9"/>
    </row>
    <row r="46" spans="2:35" ht="15" x14ac:dyDescent="0.2">
      <c r="B46" s="5">
        <v>2015</v>
      </c>
      <c r="C46" s="5" t="s">
        <v>34</v>
      </c>
      <c r="D46" s="5">
        <v>1284</v>
      </c>
      <c r="E46" s="16">
        <v>23472</v>
      </c>
      <c r="F46" s="16">
        <v>1</v>
      </c>
      <c r="G46" s="5" t="s">
        <v>35</v>
      </c>
      <c r="H46" s="16" t="s">
        <v>109</v>
      </c>
      <c r="I46" s="16" t="s">
        <v>37</v>
      </c>
      <c r="J46" s="16" t="s">
        <v>96</v>
      </c>
      <c r="K46" s="16">
        <v>108</v>
      </c>
      <c r="L46" s="16" t="s">
        <v>39</v>
      </c>
      <c r="M46" s="16">
        <v>3</v>
      </c>
      <c r="N46" s="16">
        <v>3</v>
      </c>
      <c r="O46" s="16">
        <v>1990</v>
      </c>
      <c r="P46" s="16">
        <v>70</v>
      </c>
      <c r="Q46" s="16">
        <v>2</v>
      </c>
      <c r="R46" s="16" t="s">
        <v>40</v>
      </c>
      <c r="S46" s="16" t="s">
        <v>47</v>
      </c>
      <c r="T46" s="5" t="s">
        <v>252</v>
      </c>
      <c r="U46" s="5" t="s">
        <v>39</v>
      </c>
      <c r="V46" s="9" t="s">
        <v>42</v>
      </c>
      <c r="W46" s="5">
        <v>2015</v>
      </c>
      <c r="X46" s="8" t="s">
        <v>44</v>
      </c>
      <c r="Y46" s="8" t="s">
        <v>44</v>
      </c>
      <c r="Z46" s="17"/>
      <c r="AA46" s="15"/>
      <c r="AB46" s="15"/>
      <c r="AC46" s="17">
        <v>2014</v>
      </c>
      <c r="AD46" s="6">
        <f t="shared" si="0"/>
        <v>2019</v>
      </c>
      <c r="AE46" s="8" t="s">
        <v>43</v>
      </c>
      <c r="AF46" s="5" t="s">
        <v>43</v>
      </c>
      <c r="AG46" s="17">
        <v>2009</v>
      </c>
      <c r="AH46" s="9">
        <f t="shared" si="1"/>
        <v>2020</v>
      </c>
      <c r="AI46" s="9"/>
    </row>
    <row r="47" spans="2:35" ht="15" x14ac:dyDescent="0.2">
      <c r="B47" s="5">
        <v>2015</v>
      </c>
      <c r="C47" s="5" t="s">
        <v>34</v>
      </c>
      <c r="D47" s="5">
        <v>1284</v>
      </c>
      <c r="E47" s="16">
        <v>23473</v>
      </c>
      <c r="F47" s="16">
        <v>1</v>
      </c>
      <c r="G47" s="5" t="s">
        <v>35</v>
      </c>
      <c r="H47" s="16" t="s">
        <v>109</v>
      </c>
      <c r="I47" s="16" t="s">
        <v>37</v>
      </c>
      <c r="J47" s="16" t="s">
        <v>96</v>
      </c>
      <c r="K47" s="16">
        <v>108</v>
      </c>
      <c r="L47" s="16" t="s">
        <v>46</v>
      </c>
      <c r="M47" s="16">
        <v>1</v>
      </c>
      <c r="N47" s="16">
        <v>3</v>
      </c>
      <c r="O47" s="16">
        <v>1988</v>
      </c>
      <c r="P47" s="16">
        <v>69</v>
      </c>
      <c r="Q47" s="16">
        <v>0</v>
      </c>
      <c r="R47" s="16" t="s">
        <v>44</v>
      </c>
      <c r="S47" s="16" t="s">
        <v>103</v>
      </c>
      <c r="T47" s="5" t="s">
        <v>253</v>
      </c>
      <c r="U47" s="17" t="s">
        <v>39</v>
      </c>
      <c r="V47" s="9" t="s">
        <v>59</v>
      </c>
      <c r="W47" s="5">
        <v>2015</v>
      </c>
      <c r="X47" s="5" t="s">
        <v>43</v>
      </c>
      <c r="Y47" s="8" t="s">
        <v>44</v>
      </c>
      <c r="Z47" s="5"/>
      <c r="AA47" s="15"/>
      <c r="AB47" s="15"/>
      <c r="AC47" s="5">
        <v>2012</v>
      </c>
      <c r="AD47" s="6">
        <f t="shared" si="0"/>
        <v>2017</v>
      </c>
      <c r="AE47" s="8" t="s">
        <v>43</v>
      </c>
      <c r="AF47" s="5" t="s">
        <v>43</v>
      </c>
      <c r="AG47" s="13" t="s">
        <v>60</v>
      </c>
      <c r="AH47" s="9" t="str">
        <f t="shared" si="1"/>
        <v>NR</v>
      </c>
      <c r="AI47" s="39" t="s">
        <v>113</v>
      </c>
    </row>
    <row r="48" spans="2:35" ht="15" x14ac:dyDescent="0.2">
      <c r="B48" s="5">
        <v>2015</v>
      </c>
      <c r="C48" s="5" t="s">
        <v>34</v>
      </c>
      <c r="D48" s="5">
        <v>1284</v>
      </c>
      <c r="E48" s="16">
        <v>23827</v>
      </c>
      <c r="F48" s="16">
        <v>1</v>
      </c>
      <c r="G48" s="5" t="s">
        <v>35</v>
      </c>
      <c r="H48" s="16" t="s">
        <v>109</v>
      </c>
      <c r="I48" s="16" t="s">
        <v>37</v>
      </c>
      <c r="J48" s="16" t="s">
        <v>96</v>
      </c>
      <c r="K48" s="16">
        <v>108</v>
      </c>
      <c r="L48" s="13" t="s">
        <v>93</v>
      </c>
      <c r="M48" s="16">
        <v>1</v>
      </c>
      <c r="N48" s="16">
        <v>1</v>
      </c>
      <c r="O48" s="16">
        <v>1990</v>
      </c>
      <c r="P48" s="16">
        <v>64</v>
      </c>
      <c r="Q48" s="16">
        <v>0</v>
      </c>
      <c r="R48" s="16" t="s">
        <v>44</v>
      </c>
      <c r="S48" s="13" t="s">
        <v>53</v>
      </c>
      <c r="T48" s="5" t="s">
        <v>228</v>
      </c>
      <c r="U48" s="8" t="s">
        <v>39</v>
      </c>
      <c r="V48" s="9" t="s">
        <v>59</v>
      </c>
      <c r="W48" s="5">
        <v>2015</v>
      </c>
      <c r="X48" s="5" t="s">
        <v>43</v>
      </c>
      <c r="Y48" s="8" t="s">
        <v>44</v>
      </c>
      <c r="Z48" s="17"/>
      <c r="AA48" s="15"/>
      <c r="AB48" s="15"/>
      <c r="AC48" s="17">
        <v>2014</v>
      </c>
      <c r="AD48" s="6">
        <f t="shared" si="0"/>
        <v>2019</v>
      </c>
      <c r="AE48" s="8" t="s">
        <v>43</v>
      </c>
      <c r="AF48" s="5" t="s">
        <v>43</v>
      </c>
      <c r="AG48" s="13">
        <v>2008</v>
      </c>
      <c r="AH48" s="9" t="str">
        <f t="shared" si="1"/>
        <v>NR</v>
      </c>
      <c r="AI48" s="39" t="s">
        <v>114</v>
      </c>
    </row>
    <row r="49" spans="2:35" ht="15" x14ac:dyDescent="0.2">
      <c r="B49" s="5">
        <v>2015</v>
      </c>
      <c r="C49" s="5" t="s">
        <v>34</v>
      </c>
      <c r="D49" s="5">
        <v>1284</v>
      </c>
      <c r="E49" s="16">
        <v>2226</v>
      </c>
      <c r="F49" s="16">
        <v>1</v>
      </c>
      <c r="G49" s="5" t="s">
        <v>35</v>
      </c>
      <c r="H49" s="16" t="s">
        <v>109</v>
      </c>
      <c r="I49" s="16" t="s">
        <v>37</v>
      </c>
      <c r="J49" s="16" t="s">
        <v>96</v>
      </c>
      <c r="K49" s="16">
        <v>108</v>
      </c>
      <c r="L49" s="13" t="s">
        <v>87</v>
      </c>
      <c r="M49" s="16">
        <v>2</v>
      </c>
      <c r="N49" s="16">
        <v>1</v>
      </c>
      <c r="O49" s="16">
        <v>2008</v>
      </c>
      <c r="P49" s="16">
        <v>59</v>
      </c>
      <c r="Q49" s="16">
        <v>0</v>
      </c>
      <c r="R49" s="16" t="s">
        <v>44</v>
      </c>
      <c r="S49" s="16" t="s">
        <v>97</v>
      </c>
      <c r="T49" s="5" t="s">
        <v>254</v>
      </c>
      <c r="U49" s="5" t="s">
        <v>39</v>
      </c>
      <c r="V49" s="9" t="s">
        <v>42</v>
      </c>
      <c r="W49" s="5">
        <v>2015</v>
      </c>
      <c r="X49" s="8" t="s">
        <v>44</v>
      </c>
      <c r="Y49" s="8" t="s">
        <v>44</v>
      </c>
      <c r="Z49" s="8"/>
      <c r="AA49" s="5"/>
      <c r="AB49" s="5"/>
      <c r="AC49" s="17">
        <v>2013</v>
      </c>
      <c r="AD49" s="6">
        <f t="shared" si="0"/>
        <v>2018</v>
      </c>
      <c r="AE49" s="8" t="s">
        <v>43</v>
      </c>
      <c r="AF49" s="5" t="s">
        <v>43</v>
      </c>
      <c r="AG49" s="15"/>
      <c r="AH49" s="9">
        <f>IF(V49="L-1",O49+6,(IF(V49="L-2",O49+11,"NR")))</f>
        <v>2019</v>
      </c>
      <c r="AI49" s="9"/>
    </row>
    <row r="50" spans="2:35" ht="15" x14ac:dyDescent="0.2">
      <c r="B50" s="5">
        <v>2015</v>
      </c>
      <c r="C50" s="5" t="s">
        <v>34</v>
      </c>
      <c r="D50" s="5">
        <v>1284</v>
      </c>
      <c r="E50" s="16">
        <v>1328</v>
      </c>
      <c r="F50" s="16">
        <v>1</v>
      </c>
      <c r="G50" s="5" t="s">
        <v>35</v>
      </c>
      <c r="H50" s="16" t="s">
        <v>115</v>
      </c>
      <c r="I50" s="16" t="s">
        <v>37</v>
      </c>
      <c r="J50" s="16" t="s">
        <v>96</v>
      </c>
      <c r="K50" s="16">
        <v>109</v>
      </c>
      <c r="L50" s="16" t="s">
        <v>92</v>
      </c>
      <c r="M50" s="16">
        <v>2</v>
      </c>
      <c r="N50" s="16">
        <v>1</v>
      </c>
      <c r="O50" s="16">
        <v>2003</v>
      </c>
      <c r="P50" s="16">
        <v>86</v>
      </c>
      <c r="Q50" s="16">
        <v>0</v>
      </c>
      <c r="R50" s="16" t="s">
        <v>44</v>
      </c>
      <c r="S50" s="16" t="s">
        <v>97</v>
      </c>
      <c r="T50" s="5" t="s">
        <v>255</v>
      </c>
      <c r="U50" s="5" t="s">
        <v>39</v>
      </c>
      <c r="V50" s="9" t="s">
        <v>59</v>
      </c>
      <c r="W50" s="5">
        <v>2015</v>
      </c>
      <c r="X50" s="8" t="s">
        <v>44</v>
      </c>
      <c r="Y50" s="8" t="s">
        <v>44</v>
      </c>
      <c r="Z50" s="5"/>
      <c r="AA50" s="15"/>
      <c r="AB50" s="15"/>
      <c r="AC50" s="5">
        <v>2012</v>
      </c>
      <c r="AD50" s="6">
        <f t="shared" si="0"/>
        <v>2017</v>
      </c>
      <c r="AE50" s="8" t="s">
        <v>43</v>
      </c>
      <c r="AF50" s="5" t="s">
        <v>43</v>
      </c>
      <c r="AG50" s="15" t="s">
        <v>60</v>
      </c>
      <c r="AH50" s="9" t="str">
        <f t="shared" si="1"/>
        <v>NR</v>
      </c>
      <c r="AI50" s="9"/>
    </row>
    <row r="51" spans="2:35" ht="15" x14ac:dyDescent="0.2">
      <c r="B51" s="5">
        <v>2015</v>
      </c>
      <c r="C51" s="5" t="s">
        <v>34</v>
      </c>
      <c r="D51" s="5">
        <v>1284</v>
      </c>
      <c r="E51" s="16">
        <v>1406</v>
      </c>
      <c r="F51" s="16">
        <v>1</v>
      </c>
      <c r="G51" s="5" t="s">
        <v>35</v>
      </c>
      <c r="H51" s="16" t="s">
        <v>115</v>
      </c>
      <c r="I51" s="16" t="s">
        <v>37</v>
      </c>
      <c r="J51" s="16" t="s">
        <v>96</v>
      </c>
      <c r="K51" s="16">
        <v>109</v>
      </c>
      <c r="L51" s="16" t="s">
        <v>93</v>
      </c>
      <c r="M51" s="16">
        <v>2</v>
      </c>
      <c r="N51" s="16">
        <v>1</v>
      </c>
      <c r="O51" s="16">
        <v>2003</v>
      </c>
      <c r="P51" s="16">
        <v>91</v>
      </c>
      <c r="Q51" s="16">
        <v>0</v>
      </c>
      <c r="R51" s="16" t="s">
        <v>44</v>
      </c>
      <c r="S51" s="16" t="s">
        <v>97</v>
      </c>
      <c r="T51" s="5" t="s">
        <v>256</v>
      </c>
      <c r="U51" s="5" t="s">
        <v>39</v>
      </c>
      <c r="V51" s="9" t="s">
        <v>59</v>
      </c>
      <c r="W51" s="5">
        <v>2015</v>
      </c>
      <c r="X51" s="8" t="s">
        <v>44</v>
      </c>
      <c r="Y51" s="8" t="s">
        <v>44</v>
      </c>
      <c r="Z51" s="5"/>
      <c r="AA51" s="15"/>
      <c r="AB51" s="15"/>
      <c r="AC51" s="5">
        <v>2012</v>
      </c>
      <c r="AD51" s="6">
        <f t="shared" si="0"/>
        <v>2017</v>
      </c>
      <c r="AE51" s="8" t="s">
        <v>43</v>
      </c>
      <c r="AF51" s="5" t="s">
        <v>43</v>
      </c>
      <c r="AG51" s="15" t="s">
        <v>60</v>
      </c>
      <c r="AH51" s="9" t="str">
        <f t="shared" si="1"/>
        <v>NR</v>
      </c>
      <c r="AI51" s="9"/>
    </row>
    <row r="52" spans="2:35" ht="15" x14ac:dyDescent="0.2">
      <c r="B52" s="5">
        <v>2015</v>
      </c>
      <c r="C52" s="5" t="s">
        <v>34</v>
      </c>
      <c r="D52" s="5">
        <v>1284</v>
      </c>
      <c r="E52" s="16">
        <v>408</v>
      </c>
      <c r="F52" s="16">
        <v>1</v>
      </c>
      <c r="G52" s="5" t="s">
        <v>35</v>
      </c>
      <c r="H52" s="13" t="s">
        <v>116</v>
      </c>
      <c r="I52" s="16" t="s">
        <v>37</v>
      </c>
      <c r="J52" s="13" t="s">
        <v>96</v>
      </c>
      <c r="K52" s="16">
        <v>283</v>
      </c>
      <c r="L52" s="13" t="s">
        <v>39</v>
      </c>
      <c r="M52" s="16">
        <v>3</v>
      </c>
      <c r="N52" s="16">
        <v>6</v>
      </c>
      <c r="O52" s="16">
        <v>1999</v>
      </c>
      <c r="P52" s="16">
        <v>303</v>
      </c>
      <c r="Q52" s="16">
        <v>24</v>
      </c>
      <c r="R52" s="13" t="s">
        <v>40</v>
      </c>
      <c r="S52" s="16" t="s">
        <v>47</v>
      </c>
      <c r="T52" s="5">
        <v>49</v>
      </c>
      <c r="U52" s="5" t="s">
        <v>39</v>
      </c>
      <c r="V52" s="9" t="s">
        <v>42</v>
      </c>
      <c r="W52" s="5">
        <v>2015</v>
      </c>
      <c r="X52" s="8" t="s">
        <v>44</v>
      </c>
      <c r="Y52" s="8" t="s">
        <v>44</v>
      </c>
      <c r="Z52" s="5">
        <v>2015</v>
      </c>
      <c r="AA52" s="15"/>
      <c r="AB52" s="15"/>
      <c r="AC52" s="17">
        <v>2011</v>
      </c>
      <c r="AD52" s="6">
        <f t="shared" si="0"/>
        <v>2016</v>
      </c>
      <c r="AE52" s="8" t="s">
        <v>43</v>
      </c>
      <c r="AF52" s="5" t="s">
        <v>43</v>
      </c>
      <c r="AG52" s="15">
        <v>2004</v>
      </c>
      <c r="AH52" s="9">
        <f t="shared" si="1"/>
        <v>2015</v>
      </c>
      <c r="AI52" s="39" t="s">
        <v>117</v>
      </c>
    </row>
    <row r="53" spans="2:35" ht="15" x14ac:dyDescent="0.2">
      <c r="B53" s="5">
        <v>2015</v>
      </c>
      <c r="C53" s="5" t="s">
        <v>34</v>
      </c>
      <c r="D53" s="5">
        <v>1284</v>
      </c>
      <c r="E53" s="16">
        <v>23103</v>
      </c>
      <c r="F53" s="16">
        <v>1</v>
      </c>
      <c r="G53" s="5" t="s">
        <v>35</v>
      </c>
      <c r="H53" s="16" t="s">
        <v>118</v>
      </c>
      <c r="I53" s="16" t="s">
        <v>55</v>
      </c>
      <c r="J53" s="16" t="s">
        <v>119</v>
      </c>
      <c r="K53" s="16">
        <v>14</v>
      </c>
      <c r="L53" s="16">
        <v>2</v>
      </c>
      <c r="M53" s="16">
        <v>2</v>
      </c>
      <c r="N53" s="16">
        <v>1</v>
      </c>
      <c r="O53" s="16">
        <v>1985</v>
      </c>
      <c r="P53" s="16">
        <v>10</v>
      </c>
      <c r="Q53" s="16">
        <v>0</v>
      </c>
      <c r="R53" s="16" t="s">
        <v>44</v>
      </c>
      <c r="S53" s="13" t="s">
        <v>120</v>
      </c>
      <c r="T53" s="14" t="s">
        <v>257</v>
      </c>
      <c r="U53" s="5" t="s">
        <v>46</v>
      </c>
      <c r="V53" s="9" t="s">
        <v>59</v>
      </c>
      <c r="W53" s="5">
        <v>2015</v>
      </c>
      <c r="X53" s="8" t="s">
        <v>44</v>
      </c>
      <c r="Y53" s="8" t="s">
        <v>44</v>
      </c>
      <c r="Z53" s="5"/>
      <c r="AA53" s="15"/>
      <c r="AB53" s="15"/>
      <c r="AC53" s="5">
        <v>2012</v>
      </c>
      <c r="AD53" s="6">
        <f t="shared" si="0"/>
        <v>2017</v>
      </c>
      <c r="AE53" s="8" t="s">
        <v>43</v>
      </c>
      <c r="AF53" s="5" t="s">
        <v>43</v>
      </c>
      <c r="AG53" s="13" t="s">
        <v>60</v>
      </c>
      <c r="AH53" s="9" t="str">
        <f t="shared" si="1"/>
        <v>NR</v>
      </c>
      <c r="AI53" s="9"/>
    </row>
    <row r="54" spans="2:35" ht="15" x14ac:dyDescent="0.2">
      <c r="B54" s="5">
        <v>2015</v>
      </c>
      <c r="C54" s="5" t="s">
        <v>34</v>
      </c>
      <c r="D54" s="5">
        <v>1284</v>
      </c>
      <c r="E54" s="16">
        <v>26084</v>
      </c>
      <c r="F54" s="16">
        <v>1</v>
      </c>
      <c r="G54" s="5" t="s">
        <v>35</v>
      </c>
      <c r="H54" s="16" t="s">
        <v>118</v>
      </c>
      <c r="I54" s="16" t="s">
        <v>55</v>
      </c>
      <c r="J54" s="16" t="s">
        <v>119</v>
      </c>
      <c r="K54" s="16">
        <v>14</v>
      </c>
      <c r="L54" s="16" t="s">
        <v>39</v>
      </c>
      <c r="M54" s="16">
        <v>1</v>
      </c>
      <c r="N54" s="16">
        <v>1</v>
      </c>
      <c r="O54" s="16">
        <v>1995</v>
      </c>
      <c r="P54" s="16">
        <v>12</v>
      </c>
      <c r="Q54" s="16">
        <v>0</v>
      </c>
      <c r="R54" s="16" t="s">
        <v>44</v>
      </c>
      <c r="S54" s="13" t="s">
        <v>120</v>
      </c>
      <c r="T54" s="22" t="s">
        <v>258</v>
      </c>
      <c r="U54" s="5" t="s">
        <v>39</v>
      </c>
      <c r="V54" s="9" t="s">
        <v>59</v>
      </c>
      <c r="W54" s="5">
        <v>2015</v>
      </c>
      <c r="X54" s="8" t="s">
        <v>44</v>
      </c>
      <c r="Y54" s="8" t="s">
        <v>44</v>
      </c>
      <c r="Z54" s="5"/>
      <c r="AA54" s="15"/>
      <c r="AB54" s="15"/>
      <c r="AC54" s="5">
        <v>2012</v>
      </c>
      <c r="AD54" s="6">
        <f t="shared" si="0"/>
        <v>2017</v>
      </c>
      <c r="AE54" s="8" t="s">
        <v>43</v>
      </c>
      <c r="AF54" s="5" t="s">
        <v>43</v>
      </c>
      <c r="AG54" s="13" t="s">
        <v>60</v>
      </c>
      <c r="AH54" s="9" t="str">
        <f t="shared" si="1"/>
        <v>NR</v>
      </c>
      <c r="AI54" s="9"/>
    </row>
    <row r="55" spans="2:35" ht="15" x14ac:dyDescent="0.2">
      <c r="B55" s="5">
        <v>2015</v>
      </c>
      <c r="C55" s="5" t="s">
        <v>34</v>
      </c>
      <c r="D55" s="5">
        <v>1284</v>
      </c>
      <c r="E55" s="16">
        <v>22485</v>
      </c>
      <c r="F55" s="16">
        <v>1</v>
      </c>
      <c r="G55" s="5" t="s">
        <v>35</v>
      </c>
      <c r="H55" s="16">
        <v>347</v>
      </c>
      <c r="I55" s="16" t="s">
        <v>55</v>
      </c>
      <c r="J55" s="16" t="s">
        <v>119</v>
      </c>
      <c r="K55" s="16">
        <v>27</v>
      </c>
      <c r="L55" s="16">
        <v>2</v>
      </c>
      <c r="M55" s="16">
        <v>1</v>
      </c>
      <c r="N55" s="16">
        <v>1</v>
      </c>
      <c r="O55" s="16">
        <v>1981</v>
      </c>
      <c r="P55" s="16">
        <v>9</v>
      </c>
      <c r="Q55" s="16">
        <v>0</v>
      </c>
      <c r="R55" s="16" t="s">
        <v>44</v>
      </c>
      <c r="S55" s="13" t="s">
        <v>120</v>
      </c>
      <c r="T55" s="5" t="s">
        <v>259</v>
      </c>
      <c r="U55" s="8" t="s">
        <v>46</v>
      </c>
      <c r="V55" s="9" t="s">
        <v>59</v>
      </c>
      <c r="W55" s="5">
        <v>2015</v>
      </c>
      <c r="X55" s="8" t="s">
        <v>44</v>
      </c>
      <c r="Y55" s="8" t="s">
        <v>44</v>
      </c>
      <c r="Z55" s="5"/>
      <c r="AA55" s="15"/>
      <c r="AB55" s="15"/>
      <c r="AC55" s="5">
        <v>2012</v>
      </c>
      <c r="AD55" s="6">
        <f t="shared" si="0"/>
        <v>2017</v>
      </c>
      <c r="AE55" s="8" t="s">
        <v>43</v>
      </c>
      <c r="AF55" s="5" t="s">
        <v>43</v>
      </c>
      <c r="AG55" s="13" t="s">
        <v>60</v>
      </c>
      <c r="AH55" s="9" t="str">
        <f t="shared" si="1"/>
        <v>NR</v>
      </c>
      <c r="AI55" s="9"/>
    </row>
    <row r="56" spans="2:35" ht="15" x14ac:dyDescent="0.2">
      <c r="B56" s="5">
        <v>2015</v>
      </c>
      <c r="C56" s="5" t="s">
        <v>34</v>
      </c>
      <c r="D56" s="5">
        <v>1284</v>
      </c>
      <c r="E56" s="16">
        <v>21245</v>
      </c>
      <c r="F56" s="16">
        <v>1</v>
      </c>
      <c r="G56" s="5" t="s">
        <v>35</v>
      </c>
      <c r="H56" s="16">
        <v>347</v>
      </c>
      <c r="I56" s="16" t="s">
        <v>55</v>
      </c>
      <c r="J56" s="16" t="s">
        <v>119</v>
      </c>
      <c r="K56" s="16">
        <v>27</v>
      </c>
      <c r="L56" s="16">
        <v>6</v>
      </c>
      <c r="M56" s="16">
        <v>2</v>
      </c>
      <c r="N56" s="16">
        <v>1</v>
      </c>
      <c r="O56" s="16">
        <v>1993</v>
      </c>
      <c r="P56" s="16">
        <v>11</v>
      </c>
      <c r="Q56" s="16">
        <v>0</v>
      </c>
      <c r="R56" s="16" t="s">
        <v>44</v>
      </c>
      <c r="S56" s="13" t="s">
        <v>120</v>
      </c>
      <c r="T56" s="22" t="s">
        <v>260</v>
      </c>
      <c r="U56" s="5" t="s">
        <v>39</v>
      </c>
      <c r="V56" s="9" t="s">
        <v>59</v>
      </c>
      <c r="W56" s="5">
        <v>2015</v>
      </c>
      <c r="X56" s="8" t="s">
        <v>44</v>
      </c>
      <c r="Y56" s="8" t="s">
        <v>44</v>
      </c>
      <c r="Z56" s="5"/>
      <c r="AA56" s="15"/>
      <c r="AB56" s="15"/>
      <c r="AC56" s="5">
        <v>2012</v>
      </c>
      <c r="AD56" s="6">
        <f t="shared" si="0"/>
        <v>2017</v>
      </c>
      <c r="AE56" s="8" t="s">
        <v>43</v>
      </c>
      <c r="AF56" s="5" t="s">
        <v>43</v>
      </c>
      <c r="AG56" s="13" t="s">
        <v>60</v>
      </c>
      <c r="AH56" s="9" t="str">
        <f t="shared" si="1"/>
        <v>NR</v>
      </c>
      <c r="AI56" s="9"/>
    </row>
    <row r="57" spans="2:35" ht="15" x14ac:dyDescent="0.2">
      <c r="B57" s="5">
        <v>2015</v>
      </c>
      <c r="C57" s="5" t="s">
        <v>34</v>
      </c>
      <c r="D57" s="5">
        <v>1284</v>
      </c>
      <c r="E57" s="16">
        <v>22120</v>
      </c>
      <c r="F57" s="16">
        <v>1</v>
      </c>
      <c r="G57" s="5" t="s">
        <v>35</v>
      </c>
      <c r="H57" s="16">
        <v>346</v>
      </c>
      <c r="I57" s="16" t="s">
        <v>55</v>
      </c>
      <c r="J57" s="16" t="s">
        <v>119</v>
      </c>
      <c r="K57" s="16">
        <v>28</v>
      </c>
      <c r="L57" s="16">
        <v>33</v>
      </c>
      <c r="M57" s="16">
        <v>1</v>
      </c>
      <c r="N57" s="16">
        <v>1</v>
      </c>
      <c r="O57" s="16">
        <v>1978</v>
      </c>
      <c r="P57" s="16">
        <v>14</v>
      </c>
      <c r="Q57" s="16">
        <v>0</v>
      </c>
      <c r="R57" s="16" t="s">
        <v>44</v>
      </c>
      <c r="S57" s="13" t="s">
        <v>120</v>
      </c>
      <c r="T57" s="6" t="s">
        <v>261</v>
      </c>
      <c r="U57" s="5" t="s">
        <v>39</v>
      </c>
      <c r="V57" s="9" t="s">
        <v>59</v>
      </c>
      <c r="W57" s="5">
        <v>2015</v>
      </c>
      <c r="X57" s="8" t="s">
        <v>44</v>
      </c>
      <c r="Y57" s="8" t="s">
        <v>44</v>
      </c>
      <c r="Z57" s="5"/>
      <c r="AA57" s="15"/>
      <c r="AB57" s="15"/>
      <c r="AC57" s="5">
        <v>2012</v>
      </c>
      <c r="AD57" s="6">
        <f t="shared" si="0"/>
        <v>2017</v>
      </c>
      <c r="AE57" s="8" t="s">
        <v>43</v>
      </c>
      <c r="AF57" s="5" t="s">
        <v>43</v>
      </c>
      <c r="AG57" s="13" t="s">
        <v>60</v>
      </c>
      <c r="AH57" s="9" t="str">
        <f t="shared" si="1"/>
        <v>NR</v>
      </c>
      <c r="AI57" s="9"/>
    </row>
    <row r="58" spans="2:35" ht="15" x14ac:dyDescent="0.2">
      <c r="B58" s="5">
        <v>2015</v>
      </c>
      <c r="C58" s="5" t="s">
        <v>34</v>
      </c>
      <c r="D58" s="5">
        <v>1284</v>
      </c>
      <c r="E58" s="16">
        <v>22168</v>
      </c>
      <c r="F58" s="16">
        <v>1</v>
      </c>
      <c r="G58" s="5" t="s">
        <v>35</v>
      </c>
      <c r="H58" s="16">
        <v>346</v>
      </c>
      <c r="I58" s="16" t="s">
        <v>55</v>
      </c>
      <c r="J58" s="16" t="s">
        <v>119</v>
      </c>
      <c r="K58" s="16">
        <v>28</v>
      </c>
      <c r="L58" s="16">
        <v>34</v>
      </c>
      <c r="M58" s="16">
        <v>1</v>
      </c>
      <c r="N58" s="16">
        <v>1</v>
      </c>
      <c r="O58" s="16">
        <v>1978</v>
      </c>
      <c r="P58" s="16">
        <v>12</v>
      </c>
      <c r="Q58" s="16">
        <v>0</v>
      </c>
      <c r="R58" s="16" t="s">
        <v>44</v>
      </c>
      <c r="S58" s="13" t="s">
        <v>120</v>
      </c>
      <c r="T58" s="6" t="s">
        <v>262</v>
      </c>
      <c r="U58" s="5" t="s">
        <v>39</v>
      </c>
      <c r="V58" s="9" t="s">
        <v>59</v>
      </c>
      <c r="W58" s="5">
        <v>2015</v>
      </c>
      <c r="X58" s="8" t="s">
        <v>43</v>
      </c>
      <c r="Y58" s="8" t="s">
        <v>44</v>
      </c>
      <c r="Z58" s="5"/>
      <c r="AA58" s="15"/>
      <c r="AB58" s="15"/>
      <c r="AC58" s="5">
        <v>2012</v>
      </c>
      <c r="AD58" s="6">
        <f t="shared" si="0"/>
        <v>2017</v>
      </c>
      <c r="AE58" s="8" t="s">
        <v>43</v>
      </c>
      <c r="AF58" s="5" t="s">
        <v>43</v>
      </c>
      <c r="AG58" s="13" t="s">
        <v>60</v>
      </c>
      <c r="AH58" s="9" t="str">
        <f t="shared" si="1"/>
        <v>NR</v>
      </c>
      <c r="AI58" s="10" t="s">
        <v>121</v>
      </c>
    </row>
    <row r="59" spans="2:35" ht="15" x14ac:dyDescent="0.2">
      <c r="B59" s="5">
        <v>2015</v>
      </c>
      <c r="C59" s="5" t="s">
        <v>34</v>
      </c>
      <c r="D59" s="5">
        <v>1284</v>
      </c>
      <c r="E59" s="16">
        <v>717</v>
      </c>
      <c r="F59" s="16">
        <v>1</v>
      </c>
      <c r="G59" s="5" t="s">
        <v>35</v>
      </c>
      <c r="H59" s="16">
        <v>346</v>
      </c>
      <c r="I59" s="16" t="s">
        <v>55</v>
      </c>
      <c r="J59" s="16" t="s">
        <v>119</v>
      </c>
      <c r="K59" s="16">
        <v>28</v>
      </c>
      <c r="L59" s="16" t="s">
        <v>122</v>
      </c>
      <c r="M59" s="15">
        <v>2</v>
      </c>
      <c r="N59" s="15">
        <v>1</v>
      </c>
      <c r="O59" s="16">
        <v>2000</v>
      </c>
      <c r="P59" s="16">
        <v>12</v>
      </c>
      <c r="Q59" s="9">
        <v>0</v>
      </c>
      <c r="R59" s="9" t="s">
        <v>44</v>
      </c>
      <c r="S59" s="16" t="s">
        <v>58</v>
      </c>
      <c r="T59" s="5" t="s">
        <v>263</v>
      </c>
      <c r="U59" s="5" t="s">
        <v>39</v>
      </c>
      <c r="V59" s="9" t="s">
        <v>59</v>
      </c>
      <c r="W59" s="5">
        <v>2015</v>
      </c>
      <c r="X59" s="8" t="s">
        <v>44</v>
      </c>
      <c r="Y59" s="8" t="s">
        <v>44</v>
      </c>
      <c r="Z59" s="5"/>
      <c r="AA59" s="15"/>
      <c r="AB59" s="15"/>
      <c r="AC59" s="5">
        <v>2012</v>
      </c>
      <c r="AD59" s="6">
        <f t="shared" si="0"/>
        <v>2017</v>
      </c>
      <c r="AE59" s="8" t="s">
        <v>43</v>
      </c>
      <c r="AF59" s="5" t="s">
        <v>43</v>
      </c>
      <c r="AG59" s="13" t="s">
        <v>60</v>
      </c>
      <c r="AH59" s="9" t="str">
        <f t="shared" si="1"/>
        <v>NR</v>
      </c>
      <c r="AI59" s="9"/>
    </row>
    <row r="60" spans="2:35" ht="15" x14ac:dyDescent="0.2">
      <c r="B60" s="5">
        <v>2015</v>
      </c>
      <c r="C60" s="5" t="s">
        <v>34</v>
      </c>
      <c r="D60" s="5">
        <v>1284</v>
      </c>
      <c r="E60" s="16">
        <v>21225</v>
      </c>
      <c r="F60" s="16">
        <v>1</v>
      </c>
      <c r="G60" s="5" t="s">
        <v>35</v>
      </c>
      <c r="H60" s="16">
        <v>346</v>
      </c>
      <c r="I60" s="16" t="s">
        <v>55</v>
      </c>
      <c r="J60" s="16" t="s">
        <v>119</v>
      </c>
      <c r="K60" s="16">
        <v>28</v>
      </c>
      <c r="L60" s="16" t="s">
        <v>123</v>
      </c>
      <c r="M60" s="16">
        <v>3</v>
      </c>
      <c r="N60" s="16">
        <v>0</v>
      </c>
      <c r="O60" s="16">
        <v>1966</v>
      </c>
      <c r="P60" s="16">
        <v>15</v>
      </c>
      <c r="Q60" s="16">
        <v>6</v>
      </c>
      <c r="R60" s="16" t="s">
        <v>40</v>
      </c>
      <c r="S60" s="13" t="s">
        <v>41</v>
      </c>
      <c r="T60" s="5" t="s">
        <v>264</v>
      </c>
      <c r="U60" s="5" t="s">
        <v>39</v>
      </c>
      <c r="V60" s="9" t="s">
        <v>42</v>
      </c>
      <c r="W60" s="5">
        <v>2015</v>
      </c>
      <c r="X60" s="8" t="s">
        <v>44</v>
      </c>
      <c r="Y60" s="8" t="s">
        <v>44</v>
      </c>
      <c r="Z60" s="5"/>
      <c r="AA60" s="15"/>
      <c r="AB60" s="15"/>
      <c r="AC60" s="17">
        <v>2011</v>
      </c>
      <c r="AD60" s="6">
        <f t="shared" si="0"/>
        <v>2016</v>
      </c>
      <c r="AE60" s="8" t="s">
        <v>43</v>
      </c>
      <c r="AF60" s="5" t="s">
        <v>43</v>
      </c>
      <c r="AG60" s="17">
        <v>2010</v>
      </c>
      <c r="AH60" s="9">
        <f t="shared" si="1"/>
        <v>2021</v>
      </c>
      <c r="AI60" s="9"/>
    </row>
    <row r="61" spans="2:35" ht="15" x14ac:dyDescent="0.2">
      <c r="B61" s="5">
        <v>2015</v>
      </c>
      <c r="C61" s="5" t="s">
        <v>34</v>
      </c>
      <c r="D61" s="5">
        <v>1284</v>
      </c>
      <c r="E61" s="16">
        <v>21225</v>
      </c>
      <c r="F61" s="16">
        <v>2</v>
      </c>
      <c r="G61" s="5" t="s">
        <v>35</v>
      </c>
      <c r="H61" s="16">
        <v>346</v>
      </c>
      <c r="I61" s="16" t="s">
        <v>55</v>
      </c>
      <c r="J61" s="16" t="s">
        <v>119</v>
      </c>
      <c r="K61" s="16">
        <v>28</v>
      </c>
      <c r="L61" s="16" t="s">
        <v>124</v>
      </c>
      <c r="M61" s="16">
        <v>3</v>
      </c>
      <c r="N61" s="16">
        <v>0</v>
      </c>
      <c r="O61" s="16">
        <v>1966</v>
      </c>
      <c r="P61" s="16">
        <v>15</v>
      </c>
      <c r="Q61" s="16">
        <v>0</v>
      </c>
      <c r="R61" s="16" t="s">
        <v>44</v>
      </c>
      <c r="S61" s="16" t="s">
        <v>41</v>
      </c>
      <c r="T61" s="5" t="s">
        <v>265</v>
      </c>
      <c r="U61" s="5" t="s">
        <v>39</v>
      </c>
      <c r="V61" s="9" t="s">
        <v>42</v>
      </c>
      <c r="W61" s="5">
        <v>2015</v>
      </c>
      <c r="X61" s="8" t="s">
        <v>44</v>
      </c>
      <c r="Y61" s="8" t="s">
        <v>44</v>
      </c>
      <c r="Z61" s="5"/>
      <c r="AA61" s="15"/>
      <c r="AB61" s="15"/>
      <c r="AC61" s="17">
        <v>2011</v>
      </c>
      <c r="AD61" s="6">
        <f t="shared" si="0"/>
        <v>2016</v>
      </c>
      <c r="AE61" s="8" t="s">
        <v>43</v>
      </c>
      <c r="AF61" s="5" t="s">
        <v>43</v>
      </c>
      <c r="AG61" s="17">
        <v>2014</v>
      </c>
      <c r="AH61" s="9">
        <f t="shared" si="1"/>
        <v>2025</v>
      </c>
      <c r="AI61" s="9"/>
    </row>
    <row r="62" spans="2:35" ht="15" x14ac:dyDescent="0.2">
      <c r="B62" s="5">
        <v>2015</v>
      </c>
      <c r="C62" s="5" t="s">
        <v>34</v>
      </c>
      <c r="D62" s="5">
        <v>1284</v>
      </c>
      <c r="E62" s="16">
        <v>21225</v>
      </c>
      <c r="F62" s="16">
        <v>3</v>
      </c>
      <c r="G62" s="5" t="s">
        <v>35</v>
      </c>
      <c r="H62" s="16">
        <v>346</v>
      </c>
      <c r="I62" s="16" t="s">
        <v>55</v>
      </c>
      <c r="J62" s="16" t="s">
        <v>119</v>
      </c>
      <c r="K62" s="16">
        <v>28</v>
      </c>
      <c r="L62" s="16" t="s">
        <v>125</v>
      </c>
      <c r="M62" s="16">
        <v>2</v>
      </c>
      <c r="N62" s="16">
        <v>0</v>
      </c>
      <c r="O62" s="16">
        <v>1966</v>
      </c>
      <c r="P62" s="16">
        <v>15</v>
      </c>
      <c r="Q62" s="16">
        <v>0</v>
      </c>
      <c r="R62" s="16" t="s">
        <v>44</v>
      </c>
      <c r="S62" s="16" t="s">
        <v>80</v>
      </c>
      <c r="T62" s="5" t="s">
        <v>266</v>
      </c>
      <c r="U62" s="5" t="s">
        <v>92</v>
      </c>
      <c r="V62" s="9" t="s">
        <v>42</v>
      </c>
      <c r="W62" s="5">
        <v>2015</v>
      </c>
      <c r="X62" s="8" t="s">
        <v>44</v>
      </c>
      <c r="Y62" s="8" t="s">
        <v>44</v>
      </c>
      <c r="Z62" s="5"/>
      <c r="AA62" s="15"/>
      <c r="AB62" s="15"/>
      <c r="AC62" s="17">
        <v>2011</v>
      </c>
      <c r="AD62" s="6">
        <f t="shared" si="0"/>
        <v>2016</v>
      </c>
      <c r="AE62" s="8" t="s">
        <v>43</v>
      </c>
      <c r="AF62" s="5" t="s">
        <v>43</v>
      </c>
      <c r="AG62" s="17">
        <v>2014</v>
      </c>
      <c r="AH62" s="9">
        <f t="shared" si="1"/>
        <v>2025</v>
      </c>
      <c r="AI62" s="9"/>
    </row>
    <row r="63" spans="2:35" ht="15" x14ac:dyDescent="0.2">
      <c r="B63" s="5">
        <v>2015</v>
      </c>
      <c r="C63" s="5" t="s">
        <v>34</v>
      </c>
      <c r="D63" s="5">
        <v>1284</v>
      </c>
      <c r="E63" s="16">
        <v>16</v>
      </c>
      <c r="F63" s="16">
        <v>1</v>
      </c>
      <c r="G63" s="5" t="s">
        <v>35</v>
      </c>
      <c r="H63" s="16">
        <v>346</v>
      </c>
      <c r="I63" s="16" t="s">
        <v>55</v>
      </c>
      <c r="J63" s="16" t="s">
        <v>119</v>
      </c>
      <c r="K63" s="16">
        <v>28</v>
      </c>
      <c r="L63" s="16" t="s">
        <v>87</v>
      </c>
      <c r="M63" s="16">
        <v>1</v>
      </c>
      <c r="N63" s="16">
        <v>1</v>
      </c>
      <c r="O63" s="16">
        <v>1997</v>
      </c>
      <c r="P63" s="16">
        <v>13</v>
      </c>
      <c r="Q63" s="16">
        <v>0</v>
      </c>
      <c r="R63" s="16" t="s">
        <v>44</v>
      </c>
      <c r="S63" s="13" t="s">
        <v>120</v>
      </c>
      <c r="T63" s="14" t="s">
        <v>267</v>
      </c>
      <c r="U63" s="5" t="s">
        <v>46</v>
      </c>
      <c r="V63" s="9" t="s">
        <v>59</v>
      </c>
      <c r="W63" s="5">
        <v>2015</v>
      </c>
      <c r="X63" s="8" t="s">
        <v>44</v>
      </c>
      <c r="Y63" s="8" t="s">
        <v>44</v>
      </c>
      <c r="Z63" s="5"/>
      <c r="AA63" s="15"/>
      <c r="AB63" s="15"/>
      <c r="AC63" s="5">
        <v>2012</v>
      </c>
      <c r="AD63" s="6">
        <f t="shared" si="0"/>
        <v>2017</v>
      </c>
      <c r="AE63" s="8" t="s">
        <v>43</v>
      </c>
      <c r="AF63" s="5" t="s">
        <v>43</v>
      </c>
      <c r="AG63" s="13" t="s">
        <v>60</v>
      </c>
      <c r="AH63" s="9" t="str">
        <f t="shared" si="1"/>
        <v>NR</v>
      </c>
      <c r="AI63" s="9"/>
    </row>
    <row r="64" spans="2:35" ht="30" x14ac:dyDescent="0.2">
      <c r="B64" s="5">
        <v>2015</v>
      </c>
      <c r="C64" s="5" t="s">
        <v>34</v>
      </c>
      <c r="D64" s="5">
        <v>1284</v>
      </c>
      <c r="E64" s="16">
        <v>21264</v>
      </c>
      <c r="F64" s="16">
        <v>1</v>
      </c>
      <c r="G64" s="5" t="s">
        <v>35</v>
      </c>
      <c r="H64" s="16">
        <v>346</v>
      </c>
      <c r="I64" s="16" t="s">
        <v>55</v>
      </c>
      <c r="J64" s="16" t="s">
        <v>119</v>
      </c>
      <c r="K64" s="16">
        <v>28</v>
      </c>
      <c r="L64" s="16" t="s">
        <v>126</v>
      </c>
      <c r="M64" s="16">
        <v>1</v>
      </c>
      <c r="N64" s="16">
        <v>1</v>
      </c>
      <c r="O64" s="16">
        <v>1967</v>
      </c>
      <c r="P64" s="16">
        <v>12</v>
      </c>
      <c r="Q64" s="16">
        <v>0</v>
      </c>
      <c r="R64" s="16" t="s">
        <v>44</v>
      </c>
      <c r="S64" s="13" t="s">
        <v>120</v>
      </c>
      <c r="T64" s="6" t="s">
        <v>268</v>
      </c>
      <c r="U64" s="5" t="s">
        <v>46</v>
      </c>
      <c r="V64" s="9" t="s">
        <v>59</v>
      </c>
      <c r="W64" s="5">
        <v>2015</v>
      </c>
      <c r="X64" s="8" t="s">
        <v>43</v>
      </c>
      <c r="Y64" s="8" t="s">
        <v>44</v>
      </c>
      <c r="Z64" s="5"/>
      <c r="AA64" s="15"/>
      <c r="AB64" s="15"/>
      <c r="AC64" s="5">
        <v>2012</v>
      </c>
      <c r="AD64" s="6">
        <f t="shared" si="0"/>
        <v>2017</v>
      </c>
      <c r="AE64" s="8" t="s">
        <v>43</v>
      </c>
      <c r="AF64" s="5" t="s">
        <v>43</v>
      </c>
      <c r="AG64" s="13" t="s">
        <v>60</v>
      </c>
      <c r="AH64" s="9" t="str">
        <f t="shared" si="1"/>
        <v>NR</v>
      </c>
      <c r="AI64" s="10" t="s">
        <v>127</v>
      </c>
    </row>
    <row r="65" spans="2:35" ht="15" x14ac:dyDescent="0.2">
      <c r="B65" s="5">
        <v>2015</v>
      </c>
      <c r="C65" s="5" t="s">
        <v>34</v>
      </c>
      <c r="D65" s="5">
        <v>1284</v>
      </c>
      <c r="E65" s="16">
        <v>23549</v>
      </c>
      <c r="F65" s="16">
        <v>1</v>
      </c>
      <c r="G65" s="5" t="s">
        <v>35</v>
      </c>
      <c r="H65" s="16">
        <v>333</v>
      </c>
      <c r="I65" s="16" t="s">
        <v>55</v>
      </c>
      <c r="J65" s="16" t="s">
        <v>119</v>
      </c>
      <c r="K65" s="16">
        <v>30</v>
      </c>
      <c r="L65" s="16">
        <v>11</v>
      </c>
      <c r="M65" s="16">
        <v>2</v>
      </c>
      <c r="N65" s="16">
        <v>1</v>
      </c>
      <c r="O65" s="16">
        <v>1988</v>
      </c>
      <c r="P65" s="16">
        <v>18</v>
      </c>
      <c r="Q65" s="16">
        <v>0</v>
      </c>
      <c r="R65" s="16" t="s">
        <v>44</v>
      </c>
      <c r="S65" s="13" t="s">
        <v>120</v>
      </c>
      <c r="T65" s="5" t="s">
        <v>269</v>
      </c>
      <c r="U65" s="5" t="s">
        <v>39</v>
      </c>
      <c r="V65" s="9" t="s">
        <v>59</v>
      </c>
      <c r="W65" s="5">
        <v>2015</v>
      </c>
      <c r="X65" s="8" t="s">
        <v>44</v>
      </c>
      <c r="Y65" s="8" t="s">
        <v>44</v>
      </c>
      <c r="Z65" s="5"/>
      <c r="AA65" s="15"/>
      <c r="AB65" s="15"/>
      <c r="AC65" s="5">
        <v>2012</v>
      </c>
      <c r="AD65" s="6">
        <f t="shared" si="0"/>
        <v>2017</v>
      </c>
      <c r="AE65" s="8" t="s">
        <v>43</v>
      </c>
      <c r="AF65" s="5" t="s">
        <v>43</v>
      </c>
      <c r="AG65" s="13" t="s">
        <v>60</v>
      </c>
      <c r="AH65" s="9" t="str">
        <f t="shared" si="1"/>
        <v>NR</v>
      </c>
      <c r="AI65" s="9"/>
    </row>
    <row r="66" spans="2:35" ht="15" x14ac:dyDescent="0.2">
      <c r="B66" s="5">
        <v>2015</v>
      </c>
      <c r="C66" s="5" t="s">
        <v>34</v>
      </c>
      <c r="D66" s="5">
        <v>1284</v>
      </c>
      <c r="E66" s="16">
        <v>26011</v>
      </c>
      <c r="F66" s="16">
        <v>1</v>
      </c>
      <c r="G66" s="5" t="s">
        <v>35</v>
      </c>
      <c r="H66" s="16">
        <v>333</v>
      </c>
      <c r="I66" s="16" t="s">
        <v>55</v>
      </c>
      <c r="J66" s="16" t="s">
        <v>119</v>
      </c>
      <c r="K66" s="16">
        <v>30</v>
      </c>
      <c r="L66" s="16">
        <v>13</v>
      </c>
      <c r="M66" s="16">
        <v>2</v>
      </c>
      <c r="N66" s="16">
        <v>1</v>
      </c>
      <c r="O66" s="16">
        <v>1992</v>
      </c>
      <c r="P66" s="16">
        <v>18</v>
      </c>
      <c r="Q66" s="16">
        <v>0</v>
      </c>
      <c r="R66" s="16" t="s">
        <v>44</v>
      </c>
      <c r="S66" s="16" t="s">
        <v>58</v>
      </c>
      <c r="T66" s="5" t="s">
        <v>270</v>
      </c>
      <c r="U66" s="5" t="s">
        <v>39</v>
      </c>
      <c r="V66" s="9" t="s">
        <v>59</v>
      </c>
      <c r="W66" s="5">
        <v>2015</v>
      </c>
      <c r="X66" s="8" t="s">
        <v>44</v>
      </c>
      <c r="Y66" s="8" t="s">
        <v>44</v>
      </c>
      <c r="Z66" s="5"/>
      <c r="AA66" s="15"/>
      <c r="AB66" s="15"/>
      <c r="AC66" s="5">
        <v>2012</v>
      </c>
      <c r="AD66" s="6">
        <f t="shared" si="0"/>
        <v>2017</v>
      </c>
      <c r="AE66" s="8" t="s">
        <v>43</v>
      </c>
      <c r="AF66" s="5" t="s">
        <v>43</v>
      </c>
      <c r="AG66" s="13" t="s">
        <v>60</v>
      </c>
      <c r="AH66" s="9" t="str">
        <f t="shared" si="1"/>
        <v>NR</v>
      </c>
      <c r="AI66" s="9"/>
    </row>
    <row r="67" spans="2:35" ht="15" x14ac:dyDescent="0.2">
      <c r="B67" s="5">
        <v>2015</v>
      </c>
      <c r="C67" s="5" t="s">
        <v>34</v>
      </c>
      <c r="D67" s="5">
        <v>1284</v>
      </c>
      <c r="E67" s="16">
        <v>26057</v>
      </c>
      <c r="F67" s="16">
        <v>1</v>
      </c>
      <c r="G67" s="5" t="s">
        <v>35</v>
      </c>
      <c r="H67" s="16">
        <v>333</v>
      </c>
      <c r="I67" s="16" t="s">
        <v>55</v>
      </c>
      <c r="J67" s="16" t="s">
        <v>119</v>
      </c>
      <c r="K67" s="16">
        <v>30</v>
      </c>
      <c r="L67" s="16">
        <v>14</v>
      </c>
      <c r="M67" s="16">
        <v>1</v>
      </c>
      <c r="N67" s="16">
        <v>1</v>
      </c>
      <c r="O67" s="16">
        <v>1994</v>
      </c>
      <c r="P67" s="16">
        <v>18</v>
      </c>
      <c r="Q67" s="16">
        <v>0</v>
      </c>
      <c r="R67" s="16" t="s">
        <v>44</v>
      </c>
      <c r="S67" s="16" t="s">
        <v>58</v>
      </c>
      <c r="T67" s="5" t="s">
        <v>271</v>
      </c>
      <c r="U67" s="5" t="s">
        <v>39</v>
      </c>
      <c r="V67" s="9" t="s">
        <v>59</v>
      </c>
      <c r="W67" s="5">
        <v>2015</v>
      </c>
      <c r="X67" s="8" t="s">
        <v>44</v>
      </c>
      <c r="Y67" s="8" t="s">
        <v>44</v>
      </c>
      <c r="Z67" s="5"/>
      <c r="AA67" s="15"/>
      <c r="AB67" s="15"/>
      <c r="AC67" s="5">
        <v>2012</v>
      </c>
      <c r="AD67" s="6">
        <f t="shared" si="0"/>
        <v>2017</v>
      </c>
      <c r="AE67" s="8" t="s">
        <v>43</v>
      </c>
      <c r="AF67" s="5" t="s">
        <v>43</v>
      </c>
      <c r="AG67" s="13" t="s">
        <v>60</v>
      </c>
      <c r="AH67" s="9" t="str">
        <f t="shared" si="1"/>
        <v>NR</v>
      </c>
      <c r="AI67" s="9"/>
    </row>
    <row r="68" spans="2:35" ht="15" x14ac:dyDescent="0.2">
      <c r="B68" s="5">
        <v>2015</v>
      </c>
      <c r="C68" s="5" t="s">
        <v>34</v>
      </c>
      <c r="D68" s="5">
        <v>1284</v>
      </c>
      <c r="E68" s="16">
        <v>26082</v>
      </c>
      <c r="F68" s="16">
        <v>1</v>
      </c>
      <c r="G68" s="5" t="s">
        <v>35</v>
      </c>
      <c r="H68" s="16">
        <v>334</v>
      </c>
      <c r="I68" s="16" t="s">
        <v>55</v>
      </c>
      <c r="J68" s="16" t="s">
        <v>119</v>
      </c>
      <c r="K68" s="16">
        <v>31</v>
      </c>
      <c r="L68" s="16">
        <v>10</v>
      </c>
      <c r="M68" s="16">
        <v>1</v>
      </c>
      <c r="N68" s="16">
        <v>1</v>
      </c>
      <c r="O68" s="16">
        <v>1994</v>
      </c>
      <c r="P68" s="16">
        <v>16</v>
      </c>
      <c r="Q68" s="16">
        <v>0</v>
      </c>
      <c r="R68" s="16" t="s">
        <v>44</v>
      </c>
      <c r="S68" s="16" t="s">
        <v>58</v>
      </c>
      <c r="T68" s="5" t="s">
        <v>272</v>
      </c>
      <c r="U68" s="5" t="s">
        <v>39</v>
      </c>
      <c r="V68" s="9" t="s">
        <v>59</v>
      </c>
      <c r="W68" s="5">
        <v>2015</v>
      </c>
      <c r="X68" s="8" t="s">
        <v>44</v>
      </c>
      <c r="Y68" s="8" t="s">
        <v>44</v>
      </c>
      <c r="Z68" s="5"/>
      <c r="AA68" s="15"/>
      <c r="AB68" s="15"/>
      <c r="AC68" s="5">
        <v>2012</v>
      </c>
      <c r="AD68" s="6">
        <f t="shared" ref="AD68:AD129" si="3">IF(V68="L-1",AC68+3,AC68+5)</f>
        <v>2017</v>
      </c>
      <c r="AE68" s="8" t="s">
        <v>43</v>
      </c>
      <c r="AF68" s="5" t="s">
        <v>43</v>
      </c>
      <c r="AG68" s="13" t="s">
        <v>60</v>
      </c>
      <c r="AH68" s="9" t="str">
        <f t="shared" si="1"/>
        <v>NR</v>
      </c>
      <c r="AI68" s="9"/>
    </row>
    <row r="69" spans="2:35" ht="15" x14ac:dyDescent="0.2">
      <c r="B69" s="5">
        <v>2015</v>
      </c>
      <c r="C69" s="5" t="s">
        <v>34</v>
      </c>
      <c r="D69" s="5">
        <v>1284</v>
      </c>
      <c r="E69" s="16">
        <v>26071</v>
      </c>
      <c r="F69" s="16">
        <v>1</v>
      </c>
      <c r="G69" s="5" t="s">
        <v>35</v>
      </c>
      <c r="H69" s="16">
        <v>333</v>
      </c>
      <c r="I69" s="16" t="s">
        <v>55</v>
      </c>
      <c r="J69" s="16" t="s">
        <v>119</v>
      </c>
      <c r="K69" s="16">
        <v>31</v>
      </c>
      <c r="L69" s="16" t="s">
        <v>39</v>
      </c>
      <c r="M69" s="16">
        <v>1</v>
      </c>
      <c r="N69" s="16">
        <v>1</v>
      </c>
      <c r="O69" s="16">
        <v>1994</v>
      </c>
      <c r="P69" s="16">
        <v>18</v>
      </c>
      <c r="Q69" s="16">
        <v>0</v>
      </c>
      <c r="R69" s="16" t="s">
        <v>44</v>
      </c>
      <c r="S69" s="13" t="s">
        <v>120</v>
      </c>
      <c r="T69" s="5" t="s">
        <v>273</v>
      </c>
      <c r="U69" s="5" t="s">
        <v>39</v>
      </c>
      <c r="V69" s="9" t="s">
        <v>59</v>
      </c>
      <c r="W69" s="5">
        <v>2015</v>
      </c>
      <c r="X69" s="8" t="s">
        <v>44</v>
      </c>
      <c r="Y69" s="8" t="s">
        <v>44</v>
      </c>
      <c r="Z69" s="5"/>
      <c r="AA69" s="15"/>
      <c r="AB69" s="15"/>
      <c r="AC69" s="5">
        <v>2012</v>
      </c>
      <c r="AD69" s="6">
        <f t="shared" si="3"/>
        <v>2017</v>
      </c>
      <c r="AE69" s="8" t="s">
        <v>43</v>
      </c>
      <c r="AF69" s="5" t="s">
        <v>43</v>
      </c>
      <c r="AG69" s="13" t="s">
        <v>60</v>
      </c>
      <c r="AH69" s="9" t="str">
        <f t="shared" ref="AH69:AH129" si="4">IF(V69="L-1",AG69+6,(IF(V69="L-2",AG69+11,"NR")))</f>
        <v>NR</v>
      </c>
      <c r="AI69" s="9"/>
    </row>
    <row r="70" spans="2:35" ht="30" x14ac:dyDescent="0.2">
      <c r="B70" s="5">
        <v>2015</v>
      </c>
      <c r="C70" s="5" t="s">
        <v>34</v>
      </c>
      <c r="D70" s="5">
        <v>1284</v>
      </c>
      <c r="E70" s="5">
        <v>22121</v>
      </c>
      <c r="F70" s="6">
        <v>1</v>
      </c>
      <c r="G70" s="5" t="s">
        <v>35</v>
      </c>
      <c r="H70" s="6">
        <v>333</v>
      </c>
      <c r="I70" s="5" t="s">
        <v>55</v>
      </c>
      <c r="J70" s="5" t="s">
        <v>119</v>
      </c>
      <c r="K70" s="6">
        <v>32</v>
      </c>
      <c r="L70" s="5">
        <v>18</v>
      </c>
      <c r="M70" s="6">
        <v>1</v>
      </c>
      <c r="N70" s="6">
        <v>1</v>
      </c>
      <c r="O70" s="6">
        <v>1977</v>
      </c>
      <c r="P70" s="6">
        <v>19</v>
      </c>
      <c r="Q70" s="6">
        <v>0</v>
      </c>
      <c r="R70" s="5" t="s">
        <v>44</v>
      </c>
      <c r="S70" s="13" t="s">
        <v>120</v>
      </c>
      <c r="T70" s="5" t="s">
        <v>274</v>
      </c>
      <c r="U70" s="5" t="s">
        <v>46</v>
      </c>
      <c r="V70" s="7" t="s">
        <v>59</v>
      </c>
      <c r="W70" s="5">
        <v>2015</v>
      </c>
      <c r="X70" s="8" t="s">
        <v>43</v>
      </c>
      <c r="Y70" s="8" t="s">
        <v>44</v>
      </c>
      <c r="Z70" s="5"/>
      <c r="AA70" s="5"/>
      <c r="AB70" s="5"/>
      <c r="AC70" s="5">
        <v>2011</v>
      </c>
      <c r="AD70" s="6">
        <f t="shared" si="3"/>
        <v>2016</v>
      </c>
      <c r="AE70" s="8" t="s">
        <v>43</v>
      </c>
      <c r="AF70" s="5" t="s">
        <v>43</v>
      </c>
      <c r="AG70" s="15" t="s">
        <v>60</v>
      </c>
      <c r="AH70" s="9" t="str">
        <f t="shared" si="4"/>
        <v>NR</v>
      </c>
      <c r="AI70" s="10" t="s">
        <v>128</v>
      </c>
    </row>
    <row r="71" spans="2:35" ht="30" x14ac:dyDescent="0.2">
      <c r="B71" s="5">
        <v>2015</v>
      </c>
      <c r="C71" s="5" t="s">
        <v>34</v>
      </c>
      <c r="D71" s="5">
        <v>1284</v>
      </c>
      <c r="E71" s="16">
        <v>23105</v>
      </c>
      <c r="F71" s="16">
        <v>1</v>
      </c>
      <c r="G71" s="5" t="s">
        <v>35</v>
      </c>
      <c r="H71" s="16">
        <v>335</v>
      </c>
      <c r="I71" s="16" t="s">
        <v>55</v>
      </c>
      <c r="J71" s="16" t="s">
        <v>119</v>
      </c>
      <c r="K71" s="16">
        <v>32</v>
      </c>
      <c r="L71" s="16">
        <v>19</v>
      </c>
      <c r="M71" s="16">
        <v>1</v>
      </c>
      <c r="N71" s="16">
        <v>1</v>
      </c>
      <c r="O71" s="16">
        <v>1985</v>
      </c>
      <c r="P71" s="16">
        <v>15</v>
      </c>
      <c r="Q71" s="16">
        <v>0</v>
      </c>
      <c r="R71" s="16" t="s">
        <v>44</v>
      </c>
      <c r="S71" s="13" t="s">
        <v>120</v>
      </c>
      <c r="T71" s="5" t="s">
        <v>275</v>
      </c>
      <c r="U71" s="5" t="s">
        <v>46</v>
      </c>
      <c r="V71" s="9" t="s">
        <v>59</v>
      </c>
      <c r="W71" s="5">
        <v>2015</v>
      </c>
      <c r="X71" s="8" t="s">
        <v>43</v>
      </c>
      <c r="Y71" s="8" t="s">
        <v>44</v>
      </c>
      <c r="Z71" s="5"/>
      <c r="AA71" s="15"/>
      <c r="AB71" s="15"/>
      <c r="AC71" s="5">
        <v>2012</v>
      </c>
      <c r="AD71" s="6">
        <f t="shared" si="3"/>
        <v>2017</v>
      </c>
      <c r="AE71" s="8" t="s">
        <v>43</v>
      </c>
      <c r="AF71" s="5" t="s">
        <v>43</v>
      </c>
      <c r="AG71" s="13" t="s">
        <v>60</v>
      </c>
      <c r="AH71" s="9" t="str">
        <f t="shared" si="4"/>
        <v>NR</v>
      </c>
      <c r="AI71" s="10" t="s">
        <v>129</v>
      </c>
    </row>
    <row r="72" spans="2:35" ht="15" x14ac:dyDescent="0.2">
      <c r="B72" s="5">
        <v>2015</v>
      </c>
      <c r="C72" s="5" t="s">
        <v>34</v>
      </c>
      <c r="D72" s="5">
        <v>1284</v>
      </c>
      <c r="E72" s="16">
        <v>23585</v>
      </c>
      <c r="F72" s="16">
        <v>1</v>
      </c>
      <c r="G72" s="5" t="s">
        <v>35</v>
      </c>
      <c r="H72" s="16">
        <v>335</v>
      </c>
      <c r="I72" s="16" t="s">
        <v>55</v>
      </c>
      <c r="J72" s="16" t="s">
        <v>119</v>
      </c>
      <c r="K72" s="16">
        <v>32</v>
      </c>
      <c r="L72" s="16">
        <v>20</v>
      </c>
      <c r="M72" s="16">
        <v>1</v>
      </c>
      <c r="N72" s="16">
        <v>1</v>
      </c>
      <c r="O72" s="16">
        <v>1989</v>
      </c>
      <c r="P72" s="16">
        <v>15</v>
      </c>
      <c r="Q72" s="16">
        <v>0</v>
      </c>
      <c r="R72" s="16" t="s">
        <v>44</v>
      </c>
      <c r="S72" s="16" t="s">
        <v>58</v>
      </c>
      <c r="T72" s="5" t="s">
        <v>276</v>
      </c>
      <c r="U72" s="5" t="s">
        <v>39</v>
      </c>
      <c r="V72" s="9" t="s">
        <v>59</v>
      </c>
      <c r="W72" s="5">
        <v>2015</v>
      </c>
      <c r="X72" s="8" t="s">
        <v>44</v>
      </c>
      <c r="Y72" s="8" t="s">
        <v>44</v>
      </c>
      <c r="Z72" s="5"/>
      <c r="AA72" s="15"/>
      <c r="AB72" s="15"/>
      <c r="AC72" s="5">
        <v>2012</v>
      </c>
      <c r="AD72" s="6">
        <f t="shared" si="3"/>
        <v>2017</v>
      </c>
      <c r="AE72" s="8" t="s">
        <v>43</v>
      </c>
      <c r="AF72" s="5" t="s">
        <v>43</v>
      </c>
      <c r="AG72" s="13" t="s">
        <v>60</v>
      </c>
      <c r="AH72" s="9" t="str">
        <f t="shared" si="4"/>
        <v>NR</v>
      </c>
      <c r="AI72" s="9"/>
    </row>
    <row r="73" spans="2:35" ht="15" x14ac:dyDescent="0.2">
      <c r="B73" s="5">
        <v>2015</v>
      </c>
      <c r="C73" s="5" t="s">
        <v>34</v>
      </c>
      <c r="D73" s="5">
        <v>1284</v>
      </c>
      <c r="E73" s="16">
        <v>775</v>
      </c>
      <c r="F73" s="16">
        <v>1</v>
      </c>
      <c r="G73" s="5" t="s">
        <v>35</v>
      </c>
      <c r="H73" s="16">
        <v>335</v>
      </c>
      <c r="I73" s="16" t="s">
        <v>55</v>
      </c>
      <c r="J73" s="16" t="s">
        <v>119</v>
      </c>
      <c r="K73" s="16">
        <v>32</v>
      </c>
      <c r="L73" s="16">
        <v>24</v>
      </c>
      <c r="M73" s="16">
        <v>1</v>
      </c>
      <c r="N73" s="16">
        <v>1</v>
      </c>
      <c r="O73" s="16">
        <v>2000</v>
      </c>
      <c r="P73" s="16">
        <v>17</v>
      </c>
      <c r="Q73" s="16">
        <v>0</v>
      </c>
      <c r="R73" s="16" t="s">
        <v>44</v>
      </c>
      <c r="S73" s="16" t="s">
        <v>58</v>
      </c>
      <c r="T73" s="5" t="s">
        <v>276</v>
      </c>
      <c r="U73" s="5" t="s">
        <v>39</v>
      </c>
      <c r="V73" s="9" t="s">
        <v>59</v>
      </c>
      <c r="W73" s="5">
        <v>2015</v>
      </c>
      <c r="X73" s="8" t="s">
        <v>44</v>
      </c>
      <c r="Y73" s="8" t="s">
        <v>44</v>
      </c>
      <c r="Z73" s="5"/>
      <c r="AA73" s="15"/>
      <c r="AB73" s="15"/>
      <c r="AC73" s="5">
        <v>2012</v>
      </c>
      <c r="AD73" s="6">
        <f t="shared" si="3"/>
        <v>2017</v>
      </c>
      <c r="AE73" s="8" t="s">
        <v>43</v>
      </c>
      <c r="AF73" s="5" t="s">
        <v>43</v>
      </c>
      <c r="AG73" s="13" t="s">
        <v>60</v>
      </c>
      <c r="AH73" s="9" t="str">
        <f t="shared" si="4"/>
        <v>NR</v>
      </c>
      <c r="AI73" s="9"/>
    </row>
    <row r="74" spans="2:35" ht="15" x14ac:dyDescent="0.2">
      <c r="B74" s="5">
        <v>2015</v>
      </c>
      <c r="C74" s="5" t="s">
        <v>34</v>
      </c>
      <c r="D74" s="5">
        <v>1284</v>
      </c>
      <c r="E74" s="16">
        <v>10</v>
      </c>
      <c r="F74" s="16">
        <v>1</v>
      </c>
      <c r="G74" s="5" t="s">
        <v>35</v>
      </c>
      <c r="H74" s="16">
        <v>335</v>
      </c>
      <c r="I74" s="16" t="s">
        <v>55</v>
      </c>
      <c r="J74" s="16" t="s">
        <v>119</v>
      </c>
      <c r="K74" s="16">
        <v>32</v>
      </c>
      <c r="L74" s="13" t="s">
        <v>87</v>
      </c>
      <c r="M74" s="16">
        <v>1</v>
      </c>
      <c r="N74" s="16">
        <v>1</v>
      </c>
      <c r="O74" s="16">
        <v>1997</v>
      </c>
      <c r="P74" s="16">
        <v>22</v>
      </c>
      <c r="Q74" s="16">
        <v>0</v>
      </c>
      <c r="R74" s="16" t="s">
        <v>44</v>
      </c>
      <c r="S74" s="13" t="s">
        <v>120</v>
      </c>
      <c r="T74" s="5" t="s">
        <v>277</v>
      </c>
      <c r="U74" s="5" t="s">
        <v>46</v>
      </c>
      <c r="V74" s="9" t="s">
        <v>59</v>
      </c>
      <c r="W74" s="5">
        <v>2015</v>
      </c>
      <c r="X74" s="8" t="s">
        <v>44</v>
      </c>
      <c r="Y74" s="8" t="s">
        <v>44</v>
      </c>
      <c r="Z74" s="5"/>
      <c r="AA74" s="15"/>
      <c r="AB74" s="15"/>
      <c r="AC74" s="5">
        <v>2012</v>
      </c>
      <c r="AD74" s="6">
        <f t="shared" si="3"/>
        <v>2017</v>
      </c>
      <c r="AE74" s="8" t="s">
        <v>43</v>
      </c>
      <c r="AF74" s="5" t="s">
        <v>43</v>
      </c>
      <c r="AG74" s="13" t="s">
        <v>60</v>
      </c>
      <c r="AH74" s="9" t="str">
        <f t="shared" si="4"/>
        <v>NR</v>
      </c>
      <c r="AI74" s="9"/>
    </row>
    <row r="75" spans="2:35" ht="30" x14ac:dyDescent="0.2">
      <c r="B75" s="5">
        <v>2015</v>
      </c>
      <c r="C75" s="5" t="s">
        <v>34</v>
      </c>
      <c r="D75" s="5">
        <v>1284</v>
      </c>
      <c r="E75" s="16">
        <v>21915</v>
      </c>
      <c r="F75" s="16">
        <v>1</v>
      </c>
      <c r="G75" s="5" t="s">
        <v>35</v>
      </c>
      <c r="H75" s="16">
        <v>336</v>
      </c>
      <c r="I75" s="16" t="s">
        <v>55</v>
      </c>
      <c r="J75" s="16" t="s">
        <v>119</v>
      </c>
      <c r="K75" s="16">
        <v>33</v>
      </c>
      <c r="L75" s="16">
        <v>5</v>
      </c>
      <c r="M75" s="16">
        <v>1</v>
      </c>
      <c r="N75" s="16">
        <v>1</v>
      </c>
      <c r="O75" s="16">
        <v>1976</v>
      </c>
      <c r="P75" s="16">
        <v>18</v>
      </c>
      <c r="Q75" s="16">
        <v>0</v>
      </c>
      <c r="R75" s="16" t="s">
        <v>44</v>
      </c>
      <c r="S75" s="13" t="s">
        <v>120</v>
      </c>
      <c r="T75" s="5" t="s">
        <v>278</v>
      </c>
      <c r="U75" s="17" t="s">
        <v>46</v>
      </c>
      <c r="V75" s="9" t="s">
        <v>59</v>
      </c>
      <c r="W75" s="5">
        <v>2015</v>
      </c>
      <c r="X75" s="8" t="s">
        <v>43</v>
      </c>
      <c r="Y75" s="8" t="s">
        <v>44</v>
      </c>
      <c r="Z75" s="5"/>
      <c r="AA75" s="15"/>
      <c r="AB75" s="15"/>
      <c r="AC75" s="5">
        <v>2012</v>
      </c>
      <c r="AD75" s="6">
        <f t="shared" si="3"/>
        <v>2017</v>
      </c>
      <c r="AE75" s="8" t="s">
        <v>43</v>
      </c>
      <c r="AF75" s="5" t="s">
        <v>43</v>
      </c>
      <c r="AG75" s="13" t="s">
        <v>60</v>
      </c>
      <c r="AH75" s="9" t="str">
        <f t="shared" si="4"/>
        <v>NR</v>
      </c>
      <c r="AI75" s="10" t="s">
        <v>130</v>
      </c>
    </row>
    <row r="76" spans="2:35" s="34" customFormat="1" ht="15" x14ac:dyDescent="0.2">
      <c r="B76" s="5">
        <v>2015</v>
      </c>
      <c r="C76" s="5" t="s">
        <v>34</v>
      </c>
      <c r="D76" s="5">
        <v>1284</v>
      </c>
      <c r="E76" s="16">
        <v>22082</v>
      </c>
      <c r="F76" s="16">
        <v>1</v>
      </c>
      <c r="G76" s="5" t="s">
        <v>35</v>
      </c>
      <c r="H76" s="16">
        <v>336</v>
      </c>
      <c r="I76" s="16" t="s">
        <v>55</v>
      </c>
      <c r="J76" s="16" t="s">
        <v>119</v>
      </c>
      <c r="K76" s="16">
        <v>33</v>
      </c>
      <c r="L76" s="16">
        <v>11</v>
      </c>
      <c r="M76" s="16">
        <v>1</v>
      </c>
      <c r="N76" s="16">
        <v>1</v>
      </c>
      <c r="O76" s="16">
        <v>1978</v>
      </c>
      <c r="P76" s="16">
        <v>19</v>
      </c>
      <c r="Q76" s="16">
        <v>0</v>
      </c>
      <c r="R76" s="16" t="s">
        <v>44</v>
      </c>
      <c r="S76" s="13" t="s">
        <v>120</v>
      </c>
      <c r="T76" s="6" t="s">
        <v>279</v>
      </c>
      <c r="U76" s="17" t="s">
        <v>46</v>
      </c>
      <c r="V76" s="9" t="s">
        <v>59</v>
      </c>
      <c r="W76" s="5">
        <v>2015</v>
      </c>
      <c r="X76" s="8" t="s">
        <v>43</v>
      </c>
      <c r="Y76" s="8" t="s">
        <v>44</v>
      </c>
      <c r="Z76" s="5"/>
      <c r="AA76" s="15"/>
      <c r="AB76" s="15"/>
      <c r="AC76" s="5">
        <v>2012</v>
      </c>
      <c r="AD76" s="6">
        <f t="shared" si="3"/>
        <v>2017</v>
      </c>
      <c r="AE76" s="8" t="s">
        <v>43</v>
      </c>
      <c r="AF76" s="5" t="s">
        <v>43</v>
      </c>
      <c r="AG76" s="13" t="s">
        <v>60</v>
      </c>
      <c r="AH76" s="9" t="str">
        <f t="shared" si="4"/>
        <v>NR</v>
      </c>
      <c r="AI76" s="10" t="s">
        <v>131</v>
      </c>
    </row>
    <row r="77" spans="2:35" s="34" customFormat="1" ht="15" x14ac:dyDescent="0.2">
      <c r="B77" s="5">
        <v>2015</v>
      </c>
      <c r="C77" s="5" t="s">
        <v>34</v>
      </c>
      <c r="D77" s="5">
        <v>1284</v>
      </c>
      <c r="E77" s="16">
        <v>21170</v>
      </c>
      <c r="F77" s="16">
        <v>1</v>
      </c>
      <c r="G77" s="5" t="s">
        <v>35</v>
      </c>
      <c r="H77" s="16">
        <v>336</v>
      </c>
      <c r="I77" s="16" t="s">
        <v>55</v>
      </c>
      <c r="J77" s="16" t="s">
        <v>119</v>
      </c>
      <c r="K77" s="16">
        <v>33</v>
      </c>
      <c r="L77" s="16" t="s">
        <v>132</v>
      </c>
      <c r="M77" s="16">
        <v>2</v>
      </c>
      <c r="N77" s="16">
        <v>0</v>
      </c>
      <c r="O77" s="16">
        <v>1981</v>
      </c>
      <c r="P77" s="16">
        <v>18</v>
      </c>
      <c r="Q77" s="16">
        <v>4</v>
      </c>
      <c r="R77" s="16" t="s">
        <v>40</v>
      </c>
      <c r="S77" s="16" t="s">
        <v>47</v>
      </c>
      <c r="T77" s="5" t="s">
        <v>280</v>
      </c>
      <c r="U77" s="5" t="s">
        <v>39</v>
      </c>
      <c r="V77" s="9" t="s">
        <v>42</v>
      </c>
      <c r="W77" s="5">
        <v>2015</v>
      </c>
      <c r="X77" s="8" t="s">
        <v>44</v>
      </c>
      <c r="Y77" s="8" t="s">
        <v>44</v>
      </c>
      <c r="Z77" s="5"/>
      <c r="AA77" s="15"/>
      <c r="AB77" s="15"/>
      <c r="AC77" s="5">
        <v>2012</v>
      </c>
      <c r="AD77" s="6">
        <f t="shared" si="3"/>
        <v>2017</v>
      </c>
      <c r="AE77" s="8" t="s">
        <v>43</v>
      </c>
      <c r="AF77" s="5" t="s">
        <v>43</v>
      </c>
      <c r="AG77" s="17">
        <v>2008</v>
      </c>
      <c r="AH77" s="9">
        <f t="shared" si="4"/>
        <v>2019</v>
      </c>
      <c r="AI77" s="9"/>
    </row>
    <row r="78" spans="2:35" s="34" customFormat="1" ht="15" x14ac:dyDescent="0.2">
      <c r="B78" s="5">
        <v>2015</v>
      </c>
      <c r="C78" s="5" t="s">
        <v>34</v>
      </c>
      <c r="D78" s="5">
        <v>1284</v>
      </c>
      <c r="E78" s="16">
        <v>21170</v>
      </c>
      <c r="F78" s="16">
        <v>2</v>
      </c>
      <c r="G78" s="5" t="s">
        <v>35</v>
      </c>
      <c r="H78" s="16">
        <v>336</v>
      </c>
      <c r="I78" s="16" t="s">
        <v>55</v>
      </c>
      <c r="J78" s="16" t="s">
        <v>119</v>
      </c>
      <c r="K78" s="16">
        <v>33</v>
      </c>
      <c r="L78" s="16" t="s">
        <v>133</v>
      </c>
      <c r="M78" s="16">
        <v>2</v>
      </c>
      <c r="N78" s="16">
        <v>0</v>
      </c>
      <c r="O78" s="16">
        <v>1981</v>
      </c>
      <c r="P78" s="16">
        <v>18</v>
      </c>
      <c r="Q78" s="16">
        <v>0</v>
      </c>
      <c r="R78" s="16" t="s">
        <v>44</v>
      </c>
      <c r="S78" s="16" t="s">
        <v>47</v>
      </c>
      <c r="T78" s="5" t="s">
        <v>281</v>
      </c>
      <c r="U78" s="5" t="s">
        <v>39</v>
      </c>
      <c r="V78" s="9" t="s">
        <v>42</v>
      </c>
      <c r="W78" s="5">
        <v>2015</v>
      </c>
      <c r="X78" s="8" t="s">
        <v>44</v>
      </c>
      <c r="Y78" s="8" t="s">
        <v>44</v>
      </c>
      <c r="Z78" s="5"/>
      <c r="AA78" s="15"/>
      <c r="AB78" s="15"/>
      <c r="AC78" s="5">
        <v>2012</v>
      </c>
      <c r="AD78" s="6">
        <f t="shared" si="3"/>
        <v>2017</v>
      </c>
      <c r="AE78" s="8" t="s">
        <v>43</v>
      </c>
      <c r="AF78" s="5" t="s">
        <v>43</v>
      </c>
      <c r="AG78" s="17">
        <v>2008</v>
      </c>
      <c r="AH78" s="9">
        <f t="shared" si="4"/>
        <v>2019</v>
      </c>
      <c r="AI78" s="9"/>
    </row>
    <row r="79" spans="2:35" s="34" customFormat="1" ht="15" x14ac:dyDescent="0.2">
      <c r="B79" s="5">
        <v>2015</v>
      </c>
      <c r="C79" s="5" t="s">
        <v>34</v>
      </c>
      <c r="D79" s="5">
        <v>1284</v>
      </c>
      <c r="E79" s="16">
        <v>21170</v>
      </c>
      <c r="F79" s="16">
        <v>4</v>
      </c>
      <c r="G79" s="5" t="s">
        <v>35</v>
      </c>
      <c r="H79" s="16">
        <v>336</v>
      </c>
      <c r="I79" s="16" t="s">
        <v>55</v>
      </c>
      <c r="J79" s="16" t="s">
        <v>119</v>
      </c>
      <c r="K79" s="16">
        <v>33</v>
      </c>
      <c r="L79" s="23" t="s">
        <v>134</v>
      </c>
      <c r="M79" s="16">
        <v>2</v>
      </c>
      <c r="N79" s="16">
        <v>0</v>
      </c>
      <c r="O79" s="16">
        <v>2001</v>
      </c>
      <c r="P79" s="16">
        <v>18</v>
      </c>
      <c r="Q79" s="16">
        <v>0</v>
      </c>
      <c r="R79" s="16" t="s">
        <v>44</v>
      </c>
      <c r="S79" s="16" t="s">
        <v>47</v>
      </c>
      <c r="T79" s="5" t="s">
        <v>229</v>
      </c>
      <c r="U79" s="5" t="s">
        <v>39</v>
      </c>
      <c r="V79" s="9" t="s">
        <v>42</v>
      </c>
      <c r="W79" s="5">
        <v>2015</v>
      </c>
      <c r="X79" s="8" t="s">
        <v>44</v>
      </c>
      <c r="Y79" s="8" t="s">
        <v>44</v>
      </c>
      <c r="Z79" s="5"/>
      <c r="AA79" s="15"/>
      <c r="AB79" s="15"/>
      <c r="AC79" s="17">
        <v>2011</v>
      </c>
      <c r="AD79" s="6">
        <f t="shared" si="3"/>
        <v>2016</v>
      </c>
      <c r="AE79" s="8" t="s">
        <v>43</v>
      </c>
      <c r="AF79" s="5" t="s">
        <v>43</v>
      </c>
      <c r="AG79" s="17">
        <v>2012</v>
      </c>
      <c r="AH79" s="9">
        <f t="shared" si="4"/>
        <v>2023</v>
      </c>
      <c r="AI79" s="9"/>
    </row>
    <row r="80" spans="2:35" s="34" customFormat="1" ht="45" x14ac:dyDescent="0.2">
      <c r="B80" s="5">
        <v>2015</v>
      </c>
      <c r="C80" s="5" t="s">
        <v>34</v>
      </c>
      <c r="D80" s="5">
        <v>1284</v>
      </c>
      <c r="E80" s="9">
        <v>22841</v>
      </c>
      <c r="F80" s="9">
        <v>1</v>
      </c>
      <c r="G80" s="5" t="s">
        <v>35</v>
      </c>
      <c r="H80" s="24">
        <v>453</v>
      </c>
      <c r="I80" s="24" t="s">
        <v>37</v>
      </c>
      <c r="J80" s="9" t="s">
        <v>119</v>
      </c>
      <c r="K80" s="9">
        <v>130</v>
      </c>
      <c r="L80" s="9" t="s">
        <v>87</v>
      </c>
      <c r="M80" s="9">
        <v>2</v>
      </c>
      <c r="N80" s="9">
        <v>9</v>
      </c>
      <c r="O80" s="9">
        <v>1983</v>
      </c>
      <c r="P80" s="9">
        <v>47</v>
      </c>
      <c r="Q80" s="9">
        <v>0</v>
      </c>
      <c r="R80" s="9" t="s">
        <v>44</v>
      </c>
      <c r="S80" s="9" t="s">
        <v>47</v>
      </c>
      <c r="T80" s="5" t="s">
        <v>255</v>
      </c>
      <c r="U80" s="5" t="s">
        <v>46</v>
      </c>
      <c r="V80" s="9" t="s">
        <v>42</v>
      </c>
      <c r="W80" s="5">
        <v>2015</v>
      </c>
      <c r="X80" s="8" t="s">
        <v>44</v>
      </c>
      <c r="Y80" s="8" t="s">
        <v>44</v>
      </c>
      <c r="Z80" s="9"/>
      <c r="AA80" s="9"/>
      <c r="AB80" s="9"/>
      <c r="AC80" s="9">
        <v>2010</v>
      </c>
      <c r="AD80" s="6">
        <f t="shared" si="3"/>
        <v>2015</v>
      </c>
      <c r="AE80" s="8" t="s">
        <v>43</v>
      </c>
      <c r="AF80" s="5" t="s">
        <v>43</v>
      </c>
      <c r="AG80" s="9">
        <v>2008</v>
      </c>
      <c r="AH80" s="9">
        <f t="shared" si="4"/>
        <v>2019</v>
      </c>
      <c r="AI80" s="10" t="s">
        <v>72</v>
      </c>
    </row>
    <row r="81" spans="2:35" s="34" customFormat="1" ht="15" x14ac:dyDescent="0.2">
      <c r="B81" s="5">
        <v>2015</v>
      </c>
      <c r="C81" s="5" t="s">
        <v>34</v>
      </c>
      <c r="D81" s="5">
        <v>1284</v>
      </c>
      <c r="E81" s="9">
        <v>21469</v>
      </c>
      <c r="F81" s="9">
        <v>2</v>
      </c>
      <c r="G81" s="5" t="s">
        <v>35</v>
      </c>
      <c r="H81" s="25">
        <v>434</v>
      </c>
      <c r="I81" s="24" t="s">
        <v>37</v>
      </c>
      <c r="J81" s="9" t="s">
        <v>119</v>
      </c>
      <c r="K81" s="9">
        <v>149</v>
      </c>
      <c r="L81" s="9" t="s">
        <v>135</v>
      </c>
      <c r="M81" s="9">
        <v>1</v>
      </c>
      <c r="N81" s="9">
        <v>1</v>
      </c>
      <c r="O81" s="9">
        <v>2000</v>
      </c>
      <c r="P81" s="9">
        <v>55</v>
      </c>
      <c r="Q81" s="9">
        <v>0</v>
      </c>
      <c r="R81" s="9" t="s">
        <v>44</v>
      </c>
      <c r="S81" s="9" t="s">
        <v>58</v>
      </c>
      <c r="T81" s="6" t="s">
        <v>282</v>
      </c>
      <c r="U81" s="5" t="s">
        <v>39</v>
      </c>
      <c r="V81" s="9" t="s">
        <v>59</v>
      </c>
      <c r="W81" s="5">
        <v>2015</v>
      </c>
      <c r="X81" s="8" t="s">
        <v>44</v>
      </c>
      <c r="Y81" s="8" t="s">
        <v>44</v>
      </c>
      <c r="Z81" s="5"/>
      <c r="AA81" s="9"/>
      <c r="AB81" s="9"/>
      <c r="AC81" s="9">
        <v>2012</v>
      </c>
      <c r="AD81" s="6">
        <f t="shared" si="3"/>
        <v>2017</v>
      </c>
      <c r="AE81" s="8" t="s">
        <v>43</v>
      </c>
      <c r="AF81" s="5" t="s">
        <v>43</v>
      </c>
      <c r="AG81" s="15" t="s">
        <v>60</v>
      </c>
      <c r="AH81" s="9" t="str">
        <f t="shared" si="4"/>
        <v>NR</v>
      </c>
      <c r="AI81" s="9"/>
    </row>
    <row r="82" spans="2:35" s="34" customFormat="1" ht="45" x14ac:dyDescent="0.2">
      <c r="B82" s="5">
        <v>2015</v>
      </c>
      <c r="C82" s="5" t="s">
        <v>34</v>
      </c>
      <c r="D82" s="5">
        <v>1284</v>
      </c>
      <c r="E82" s="9">
        <v>20629</v>
      </c>
      <c r="F82" s="9">
        <v>1</v>
      </c>
      <c r="G82" s="5" t="s">
        <v>35</v>
      </c>
      <c r="H82" s="25">
        <v>434</v>
      </c>
      <c r="I82" s="24" t="s">
        <v>37</v>
      </c>
      <c r="J82" s="9" t="s">
        <v>119</v>
      </c>
      <c r="K82" s="9">
        <v>149</v>
      </c>
      <c r="L82" s="9" t="s">
        <v>39</v>
      </c>
      <c r="M82" s="9">
        <v>2</v>
      </c>
      <c r="N82" s="9">
        <v>6</v>
      </c>
      <c r="O82" s="9">
        <v>1956</v>
      </c>
      <c r="P82" s="9">
        <v>55</v>
      </c>
      <c r="Q82" s="9">
        <v>0</v>
      </c>
      <c r="R82" s="9" t="s">
        <v>44</v>
      </c>
      <c r="S82" s="9" t="s">
        <v>41</v>
      </c>
      <c r="T82" s="5" t="s">
        <v>283</v>
      </c>
      <c r="U82" s="5" t="s">
        <v>39</v>
      </c>
      <c r="V82" s="9" t="s">
        <v>42</v>
      </c>
      <c r="W82" s="5">
        <v>2015</v>
      </c>
      <c r="X82" s="8" t="s">
        <v>44</v>
      </c>
      <c r="Y82" s="8" t="s">
        <v>44</v>
      </c>
      <c r="Z82" s="9"/>
      <c r="AA82" s="9"/>
      <c r="AB82" s="9"/>
      <c r="AC82" s="9">
        <v>2010</v>
      </c>
      <c r="AD82" s="6">
        <f t="shared" si="3"/>
        <v>2015</v>
      </c>
      <c r="AE82" s="8" t="s">
        <v>43</v>
      </c>
      <c r="AF82" s="5" t="s">
        <v>43</v>
      </c>
      <c r="AG82" s="9">
        <v>2008</v>
      </c>
      <c r="AH82" s="9">
        <f t="shared" si="4"/>
        <v>2019</v>
      </c>
      <c r="AI82" s="10" t="s">
        <v>72</v>
      </c>
    </row>
    <row r="83" spans="2:35" s="34" customFormat="1" ht="75" x14ac:dyDescent="0.2">
      <c r="B83" s="5">
        <v>2015</v>
      </c>
      <c r="C83" s="5" t="s">
        <v>34</v>
      </c>
      <c r="D83" s="5">
        <v>1284</v>
      </c>
      <c r="E83" s="9">
        <v>20629</v>
      </c>
      <c r="F83" s="9">
        <v>2</v>
      </c>
      <c r="G83" s="5" t="s">
        <v>35</v>
      </c>
      <c r="H83" s="25">
        <v>434</v>
      </c>
      <c r="I83" s="24" t="s">
        <v>37</v>
      </c>
      <c r="J83" s="9" t="s">
        <v>119</v>
      </c>
      <c r="K83" s="9">
        <v>149</v>
      </c>
      <c r="L83" s="9" t="s">
        <v>136</v>
      </c>
      <c r="M83" s="9">
        <v>2</v>
      </c>
      <c r="N83" s="9">
        <v>0</v>
      </c>
      <c r="O83" s="9">
        <v>1956</v>
      </c>
      <c r="P83" s="9">
        <v>55</v>
      </c>
      <c r="Q83" s="9">
        <v>0</v>
      </c>
      <c r="R83" s="9" t="s">
        <v>44</v>
      </c>
      <c r="S83" s="9" t="s">
        <v>47</v>
      </c>
      <c r="T83" s="5" t="s">
        <v>284</v>
      </c>
      <c r="U83" s="5" t="s">
        <v>39</v>
      </c>
      <c r="V83" s="9" t="s">
        <v>42</v>
      </c>
      <c r="W83" s="5">
        <v>2015</v>
      </c>
      <c r="X83" s="9" t="s">
        <v>43</v>
      </c>
      <c r="Y83" s="8" t="s">
        <v>44</v>
      </c>
      <c r="Z83" s="5"/>
      <c r="AA83" s="9"/>
      <c r="AB83" s="9"/>
      <c r="AC83" s="9">
        <v>2010</v>
      </c>
      <c r="AD83" s="6">
        <f t="shared" si="3"/>
        <v>2015</v>
      </c>
      <c r="AE83" s="8" t="s">
        <v>43</v>
      </c>
      <c r="AF83" s="5" t="s">
        <v>43</v>
      </c>
      <c r="AG83" s="9">
        <v>2007</v>
      </c>
      <c r="AH83" s="9">
        <f t="shared" si="4"/>
        <v>2018</v>
      </c>
      <c r="AI83" s="11" t="s">
        <v>137</v>
      </c>
    </row>
    <row r="84" spans="2:35" s="34" customFormat="1" ht="15" x14ac:dyDescent="0.2">
      <c r="B84" s="5">
        <v>2015</v>
      </c>
      <c r="C84" s="5" t="s">
        <v>34</v>
      </c>
      <c r="D84" s="5">
        <v>1284</v>
      </c>
      <c r="E84" s="9">
        <v>21469</v>
      </c>
      <c r="F84" s="9">
        <v>1</v>
      </c>
      <c r="G84" s="5" t="s">
        <v>35</v>
      </c>
      <c r="H84" s="25">
        <v>434</v>
      </c>
      <c r="I84" s="24" t="s">
        <v>37</v>
      </c>
      <c r="J84" s="9" t="s">
        <v>119</v>
      </c>
      <c r="K84" s="9">
        <v>149</v>
      </c>
      <c r="L84" s="9" t="s">
        <v>92</v>
      </c>
      <c r="M84" s="9">
        <v>2</v>
      </c>
      <c r="N84" s="9">
        <v>8</v>
      </c>
      <c r="O84" s="9">
        <v>1973</v>
      </c>
      <c r="P84" s="9">
        <v>55</v>
      </c>
      <c r="Q84" s="9">
        <v>0</v>
      </c>
      <c r="R84" s="9" t="s">
        <v>44</v>
      </c>
      <c r="S84" s="9" t="s">
        <v>47</v>
      </c>
      <c r="T84" s="5" t="s">
        <v>271</v>
      </c>
      <c r="U84" s="5" t="s">
        <v>46</v>
      </c>
      <c r="V84" s="9" t="s">
        <v>42</v>
      </c>
      <c r="W84" s="5">
        <v>2015</v>
      </c>
      <c r="X84" s="9" t="s">
        <v>43</v>
      </c>
      <c r="Y84" s="8" t="s">
        <v>44</v>
      </c>
      <c r="Z84" s="8"/>
      <c r="AA84" s="5"/>
      <c r="AB84" s="5"/>
      <c r="AC84" s="5">
        <v>2013</v>
      </c>
      <c r="AD84" s="6">
        <f t="shared" si="3"/>
        <v>2018</v>
      </c>
      <c r="AE84" s="8" t="s">
        <v>43</v>
      </c>
      <c r="AF84" s="5" t="s">
        <v>43</v>
      </c>
      <c r="AG84" s="9">
        <v>2008</v>
      </c>
      <c r="AH84" s="9">
        <f t="shared" si="4"/>
        <v>2019</v>
      </c>
      <c r="AI84" s="11" t="s">
        <v>138</v>
      </c>
    </row>
    <row r="85" spans="2:35" s="34" customFormat="1" ht="45" x14ac:dyDescent="0.2">
      <c r="B85" s="5">
        <v>2015</v>
      </c>
      <c r="C85" s="5" t="s">
        <v>34</v>
      </c>
      <c r="D85" s="5">
        <v>1284</v>
      </c>
      <c r="E85" s="9">
        <v>20629</v>
      </c>
      <c r="F85" s="9">
        <v>3</v>
      </c>
      <c r="G85" s="5" t="s">
        <v>35</v>
      </c>
      <c r="H85" s="25">
        <v>434</v>
      </c>
      <c r="I85" s="24" t="s">
        <v>37</v>
      </c>
      <c r="J85" s="9" t="s">
        <v>119</v>
      </c>
      <c r="K85" s="9">
        <v>149</v>
      </c>
      <c r="L85" s="9" t="s">
        <v>139</v>
      </c>
      <c r="M85" s="9">
        <v>2</v>
      </c>
      <c r="N85" s="9">
        <v>7</v>
      </c>
      <c r="O85" s="9">
        <v>1982</v>
      </c>
      <c r="P85" s="9">
        <v>55</v>
      </c>
      <c r="Q85" s="9">
        <v>22</v>
      </c>
      <c r="R85" s="9" t="s">
        <v>40</v>
      </c>
      <c r="S85" s="9" t="s">
        <v>47</v>
      </c>
      <c r="T85" s="5" t="s">
        <v>285</v>
      </c>
      <c r="U85" s="5" t="s">
        <v>39</v>
      </c>
      <c r="V85" s="9" t="s">
        <v>42</v>
      </c>
      <c r="W85" s="5">
        <v>2015</v>
      </c>
      <c r="X85" s="8" t="s">
        <v>44</v>
      </c>
      <c r="Y85" s="8" t="s">
        <v>44</v>
      </c>
      <c r="Z85" s="9"/>
      <c r="AA85" s="9"/>
      <c r="AB85" s="9"/>
      <c r="AC85" s="9">
        <v>2010</v>
      </c>
      <c r="AD85" s="6">
        <f t="shared" si="3"/>
        <v>2015</v>
      </c>
      <c r="AE85" s="8" t="s">
        <v>43</v>
      </c>
      <c r="AF85" s="5" t="s">
        <v>43</v>
      </c>
      <c r="AG85" s="9">
        <v>2008</v>
      </c>
      <c r="AH85" s="9">
        <f t="shared" si="4"/>
        <v>2019</v>
      </c>
      <c r="AI85" s="10" t="s">
        <v>72</v>
      </c>
    </row>
    <row r="86" spans="2:35" s="34" customFormat="1" ht="60" x14ac:dyDescent="0.2">
      <c r="B86" s="5">
        <v>2015</v>
      </c>
      <c r="C86" s="5" t="s">
        <v>34</v>
      </c>
      <c r="D86" s="5">
        <v>1284</v>
      </c>
      <c r="E86" s="9">
        <v>22327</v>
      </c>
      <c r="F86" s="9">
        <v>1</v>
      </c>
      <c r="G86" s="5" t="s">
        <v>35</v>
      </c>
      <c r="H86" s="25">
        <v>434</v>
      </c>
      <c r="I86" s="24" t="s">
        <v>37</v>
      </c>
      <c r="J86" s="9" t="s">
        <v>119</v>
      </c>
      <c r="K86" s="9">
        <v>149</v>
      </c>
      <c r="L86" s="9" t="s">
        <v>93</v>
      </c>
      <c r="M86" s="9">
        <v>2</v>
      </c>
      <c r="N86" s="9">
        <v>7</v>
      </c>
      <c r="O86" s="9">
        <v>1980</v>
      </c>
      <c r="P86" s="9">
        <v>42</v>
      </c>
      <c r="Q86" s="9">
        <v>0</v>
      </c>
      <c r="R86" s="9" t="s">
        <v>44</v>
      </c>
      <c r="S86" s="9" t="s">
        <v>47</v>
      </c>
      <c r="T86" s="5" t="s">
        <v>286</v>
      </c>
      <c r="U86" s="5" t="s">
        <v>39</v>
      </c>
      <c r="V86" s="9" t="s">
        <v>42</v>
      </c>
      <c r="W86" s="5">
        <v>2015</v>
      </c>
      <c r="X86" s="9" t="s">
        <v>43</v>
      </c>
      <c r="Y86" s="8" t="s">
        <v>44</v>
      </c>
      <c r="Z86" s="9"/>
      <c r="AA86" s="9"/>
      <c r="AB86" s="9"/>
      <c r="AC86" s="9">
        <v>2010</v>
      </c>
      <c r="AD86" s="6">
        <f t="shared" si="3"/>
        <v>2015</v>
      </c>
      <c r="AE86" s="8" t="s">
        <v>43</v>
      </c>
      <c r="AF86" s="5" t="s">
        <v>43</v>
      </c>
      <c r="AG86" s="9">
        <v>2008</v>
      </c>
      <c r="AH86" s="9">
        <f t="shared" si="4"/>
        <v>2019</v>
      </c>
      <c r="AI86" s="11" t="s">
        <v>140</v>
      </c>
    </row>
    <row r="87" spans="2:35" s="34" customFormat="1" ht="45" x14ac:dyDescent="0.2">
      <c r="B87" s="5">
        <v>2015</v>
      </c>
      <c r="C87" s="5" t="s">
        <v>34</v>
      </c>
      <c r="D87" s="5">
        <v>1284</v>
      </c>
      <c r="E87" s="9">
        <v>23968</v>
      </c>
      <c r="F87" s="9">
        <v>1</v>
      </c>
      <c r="G87" s="5" t="s">
        <v>35</v>
      </c>
      <c r="H87" s="25">
        <v>434</v>
      </c>
      <c r="I87" s="24" t="s">
        <v>37</v>
      </c>
      <c r="J87" s="9" t="s">
        <v>119</v>
      </c>
      <c r="K87" s="9">
        <v>149</v>
      </c>
      <c r="L87" s="9" t="s">
        <v>63</v>
      </c>
      <c r="M87" s="9">
        <v>3</v>
      </c>
      <c r="N87" s="9">
        <v>6</v>
      </c>
      <c r="O87" s="9">
        <v>1991</v>
      </c>
      <c r="P87" s="9">
        <v>50</v>
      </c>
      <c r="Q87" s="9">
        <v>0</v>
      </c>
      <c r="R87" s="9" t="s">
        <v>44</v>
      </c>
      <c r="S87" s="9" t="s">
        <v>53</v>
      </c>
      <c r="T87" s="5" t="s">
        <v>287</v>
      </c>
      <c r="U87" s="5" t="s">
        <v>39</v>
      </c>
      <c r="V87" s="9" t="s">
        <v>42</v>
      </c>
      <c r="W87" s="5">
        <v>2015</v>
      </c>
      <c r="X87" s="8" t="s">
        <v>44</v>
      </c>
      <c r="Y87" s="8" t="s">
        <v>44</v>
      </c>
      <c r="Z87" s="9"/>
      <c r="AA87" s="9"/>
      <c r="AB87" s="9"/>
      <c r="AC87" s="9">
        <v>2010</v>
      </c>
      <c r="AD87" s="6">
        <f t="shared" si="3"/>
        <v>2015</v>
      </c>
      <c r="AE87" s="8" t="s">
        <v>43</v>
      </c>
      <c r="AF87" s="5" t="s">
        <v>43</v>
      </c>
      <c r="AG87" s="9">
        <v>2008</v>
      </c>
      <c r="AH87" s="9">
        <f t="shared" si="4"/>
        <v>2019</v>
      </c>
      <c r="AI87" s="10" t="s">
        <v>72</v>
      </c>
    </row>
    <row r="88" spans="2:35" s="34" customFormat="1" ht="15" x14ac:dyDescent="0.2">
      <c r="B88" s="5">
        <v>2015</v>
      </c>
      <c r="C88" s="5" t="s">
        <v>34</v>
      </c>
      <c r="D88" s="5">
        <v>1284</v>
      </c>
      <c r="E88" s="9">
        <v>22327</v>
      </c>
      <c r="F88" s="9">
        <v>2</v>
      </c>
      <c r="G88" s="5" t="s">
        <v>35</v>
      </c>
      <c r="H88" s="25">
        <v>434</v>
      </c>
      <c r="I88" s="24" t="s">
        <v>37</v>
      </c>
      <c r="J88" s="9" t="s">
        <v>119</v>
      </c>
      <c r="K88" s="9">
        <v>149</v>
      </c>
      <c r="L88" s="9" t="s">
        <v>141</v>
      </c>
      <c r="M88" s="15">
        <v>2</v>
      </c>
      <c r="N88" s="9">
        <v>2</v>
      </c>
      <c r="O88" s="9">
        <v>2006</v>
      </c>
      <c r="P88" s="9">
        <v>42</v>
      </c>
      <c r="Q88" s="9">
        <v>0</v>
      </c>
      <c r="R88" s="9" t="s">
        <v>44</v>
      </c>
      <c r="S88" s="9" t="s">
        <v>58</v>
      </c>
      <c r="T88" s="5" t="s">
        <v>288</v>
      </c>
      <c r="U88" s="5" t="s">
        <v>39</v>
      </c>
      <c r="V88" s="7" t="s">
        <v>59</v>
      </c>
      <c r="W88" s="5">
        <v>2015</v>
      </c>
      <c r="X88" s="8" t="s">
        <v>44</v>
      </c>
      <c r="Y88" s="8" t="s">
        <v>44</v>
      </c>
      <c r="Z88" s="5"/>
      <c r="AA88" s="9"/>
      <c r="AB88" s="9"/>
      <c r="AC88" s="9">
        <v>2012</v>
      </c>
      <c r="AD88" s="6">
        <f t="shared" si="3"/>
        <v>2017</v>
      </c>
      <c r="AE88" s="8" t="s">
        <v>43</v>
      </c>
      <c r="AF88" s="5" t="s">
        <v>43</v>
      </c>
      <c r="AG88" s="9" t="s">
        <v>60</v>
      </c>
      <c r="AH88" s="9" t="str">
        <f t="shared" si="4"/>
        <v>NR</v>
      </c>
      <c r="AI88" s="9"/>
    </row>
    <row r="89" spans="2:35" s="34" customFormat="1" ht="15" x14ac:dyDescent="0.2">
      <c r="B89" s="5">
        <v>2015</v>
      </c>
      <c r="C89" s="5" t="s">
        <v>34</v>
      </c>
      <c r="D89" s="5">
        <v>1284</v>
      </c>
      <c r="E89" s="5">
        <v>23901</v>
      </c>
      <c r="F89" s="6">
        <v>1</v>
      </c>
      <c r="G89" s="5" t="s">
        <v>35</v>
      </c>
      <c r="H89" s="5">
        <v>590</v>
      </c>
      <c r="I89" s="5" t="s">
        <v>37</v>
      </c>
      <c r="J89" s="5" t="s">
        <v>119</v>
      </c>
      <c r="K89" s="6">
        <v>177</v>
      </c>
      <c r="L89" s="5">
        <v>7</v>
      </c>
      <c r="M89" s="6">
        <v>2</v>
      </c>
      <c r="N89" s="6">
        <v>1</v>
      </c>
      <c r="O89" s="6">
        <v>1990</v>
      </c>
      <c r="P89" s="6">
        <v>92</v>
      </c>
      <c r="Q89" s="6">
        <v>0</v>
      </c>
      <c r="R89" s="5" t="s">
        <v>44</v>
      </c>
      <c r="S89" s="5" t="s">
        <v>97</v>
      </c>
      <c r="T89" s="5" t="s">
        <v>289</v>
      </c>
      <c r="U89" s="5" t="s">
        <v>39</v>
      </c>
      <c r="V89" s="9" t="s">
        <v>59</v>
      </c>
      <c r="W89" s="5">
        <v>2015</v>
      </c>
      <c r="X89" s="8" t="s">
        <v>44</v>
      </c>
      <c r="Y89" s="8" t="s">
        <v>44</v>
      </c>
      <c r="Z89" s="5"/>
      <c r="AA89" s="5"/>
      <c r="AB89" s="5"/>
      <c r="AC89" s="5">
        <v>2012</v>
      </c>
      <c r="AD89" s="6">
        <f t="shared" si="3"/>
        <v>2017</v>
      </c>
      <c r="AE89" s="8" t="s">
        <v>43</v>
      </c>
      <c r="AF89" s="5" t="s">
        <v>43</v>
      </c>
      <c r="AG89" s="5">
        <v>1997</v>
      </c>
      <c r="AH89" s="9" t="str">
        <f t="shared" si="4"/>
        <v>NR</v>
      </c>
      <c r="AI89" s="9"/>
    </row>
    <row r="90" spans="2:35" s="34" customFormat="1" ht="15" x14ac:dyDescent="0.2">
      <c r="B90" s="5">
        <v>2015</v>
      </c>
      <c r="C90" s="5" t="s">
        <v>34</v>
      </c>
      <c r="D90" s="5">
        <v>1284</v>
      </c>
      <c r="E90" s="5">
        <v>22440</v>
      </c>
      <c r="F90" s="6">
        <v>1</v>
      </c>
      <c r="G90" s="5" t="s">
        <v>35</v>
      </c>
      <c r="H90" s="5">
        <v>590</v>
      </c>
      <c r="I90" s="5" t="s">
        <v>37</v>
      </c>
      <c r="J90" s="5" t="s">
        <v>119</v>
      </c>
      <c r="K90" s="6">
        <v>177</v>
      </c>
      <c r="L90" s="5" t="s">
        <v>39</v>
      </c>
      <c r="M90" s="6">
        <v>2</v>
      </c>
      <c r="N90" s="6">
        <v>12</v>
      </c>
      <c r="O90" s="5">
        <v>1981</v>
      </c>
      <c r="P90" s="6">
        <v>76</v>
      </c>
      <c r="Q90" s="6">
        <v>0</v>
      </c>
      <c r="R90" s="5" t="s">
        <v>44</v>
      </c>
      <c r="S90" s="5" t="s">
        <v>41</v>
      </c>
      <c r="T90" s="5" t="s">
        <v>250</v>
      </c>
      <c r="U90" s="5" t="s">
        <v>39</v>
      </c>
      <c r="V90" s="9" t="s">
        <v>42</v>
      </c>
      <c r="W90" s="5">
        <v>2015</v>
      </c>
      <c r="X90" s="8" t="s">
        <v>44</v>
      </c>
      <c r="Y90" s="8" t="s">
        <v>44</v>
      </c>
      <c r="Z90" s="8"/>
      <c r="AA90" s="5"/>
      <c r="AB90" s="5"/>
      <c r="AC90" s="5">
        <v>2013</v>
      </c>
      <c r="AD90" s="6">
        <f t="shared" si="3"/>
        <v>2018</v>
      </c>
      <c r="AE90" s="8" t="s">
        <v>43</v>
      </c>
      <c r="AF90" s="5" t="s">
        <v>43</v>
      </c>
      <c r="AG90" s="5">
        <v>2008</v>
      </c>
      <c r="AH90" s="9">
        <f t="shared" si="4"/>
        <v>2019</v>
      </c>
      <c r="AI90" s="9"/>
    </row>
    <row r="91" spans="2:35" s="34" customFormat="1" ht="15" x14ac:dyDescent="0.2">
      <c r="B91" s="5">
        <v>2015</v>
      </c>
      <c r="C91" s="5" t="s">
        <v>34</v>
      </c>
      <c r="D91" s="5">
        <v>1284</v>
      </c>
      <c r="E91" s="5">
        <v>2246</v>
      </c>
      <c r="F91" s="6">
        <v>1</v>
      </c>
      <c r="G91" s="5" t="s">
        <v>35</v>
      </c>
      <c r="H91" s="5" t="s">
        <v>142</v>
      </c>
      <c r="I91" s="5" t="s">
        <v>37</v>
      </c>
      <c r="J91" s="5" t="s">
        <v>119</v>
      </c>
      <c r="K91" s="6">
        <v>186</v>
      </c>
      <c r="L91" s="5" t="s">
        <v>92</v>
      </c>
      <c r="M91" s="6">
        <v>2</v>
      </c>
      <c r="N91" s="6">
        <v>1</v>
      </c>
      <c r="O91" s="5">
        <v>2009</v>
      </c>
      <c r="P91" s="6">
        <v>63</v>
      </c>
      <c r="Q91" s="6">
        <v>0</v>
      </c>
      <c r="R91" s="5" t="s">
        <v>44</v>
      </c>
      <c r="S91" s="5" t="s">
        <v>58</v>
      </c>
      <c r="T91" s="5" t="s">
        <v>290</v>
      </c>
      <c r="U91" s="5" t="s">
        <v>39</v>
      </c>
      <c r="V91" s="7" t="s">
        <v>59</v>
      </c>
      <c r="W91" s="5">
        <v>2015</v>
      </c>
      <c r="X91" s="8" t="s">
        <v>44</v>
      </c>
      <c r="Y91" s="8" t="s">
        <v>44</v>
      </c>
      <c r="Z91" s="5"/>
      <c r="AA91" s="5"/>
      <c r="AB91" s="5"/>
      <c r="AC91" s="5">
        <v>2014</v>
      </c>
      <c r="AD91" s="6">
        <f t="shared" si="3"/>
        <v>2019</v>
      </c>
      <c r="AE91" s="8" t="s">
        <v>43</v>
      </c>
      <c r="AF91" s="5" t="s">
        <v>43</v>
      </c>
      <c r="AG91" s="15" t="s">
        <v>60</v>
      </c>
      <c r="AH91" s="9" t="str">
        <f t="shared" si="4"/>
        <v>NR</v>
      </c>
      <c r="AI91" s="9"/>
    </row>
    <row r="92" spans="2:35" s="34" customFormat="1" ht="60" x14ac:dyDescent="0.2">
      <c r="B92" s="5">
        <v>2015</v>
      </c>
      <c r="C92" s="5" t="s">
        <v>34</v>
      </c>
      <c r="D92" s="5">
        <v>1284</v>
      </c>
      <c r="E92" s="16">
        <v>21398</v>
      </c>
      <c r="F92" s="16">
        <v>2</v>
      </c>
      <c r="G92" s="5" t="s">
        <v>35</v>
      </c>
      <c r="H92" s="16">
        <v>828</v>
      </c>
      <c r="I92" s="16" t="s">
        <v>37</v>
      </c>
      <c r="J92" s="16" t="s">
        <v>119</v>
      </c>
      <c r="K92" s="16">
        <v>214</v>
      </c>
      <c r="L92" s="16">
        <v>4</v>
      </c>
      <c r="M92" s="16">
        <v>2</v>
      </c>
      <c r="N92" s="16">
        <v>1</v>
      </c>
      <c r="O92" s="16">
        <v>1967</v>
      </c>
      <c r="P92" s="16">
        <v>115</v>
      </c>
      <c r="Q92" s="16">
        <v>0</v>
      </c>
      <c r="R92" s="16" t="s">
        <v>44</v>
      </c>
      <c r="S92" s="13" t="s">
        <v>120</v>
      </c>
      <c r="T92" s="5" t="s">
        <v>291</v>
      </c>
      <c r="U92" s="5" t="s">
        <v>39</v>
      </c>
      <c r="V92" s="9" t="s">
        <v>42</v>
      </c>
      <c r="W92" s="5">
        <v>2015</v>
      </c>
      <c r="X92" s="32" t="s">
        <v>43</v>
      </c>
      <c r="Y92" s="8" t="s">
        <v>44</v>
      </c>
      <c r="Z92" s="5"/>
      <c r="AA92" s="15"/>
      <c r="AB92" s="15"/>
      <c r="AC92" s="17">
        <v>2010</v>
      </c>
      <c r="AD92" s="6">
        <f t="shared" si="3"/>
        <v>2015</v>
      </c>
      <c r="AE92" s="8" t="s">
        <v>43</v>
      </c>
      <c r="AF92" s="5" t="s">
        <v>43</v>
      </c>
      <c r="AG92" s="15">
        <v>2012</v>
      </c>
      <c r="AH92" s="9">
        <f t="shared" si="4"/>
        <v>2023</v>
      </c>
      <c r="AI92" s="10" t="s">
        <v>143</v>
      </c>
    </row>
    <row r="93" spans="2:35" s="34" customFormat="1" ht="60" x14ac:dyDescent="0.2">
      <c r="B93" s="5">
        <v>2015</v>
      </c>
      <c r="C93" s="5" t="s">
        <v>34</v>
      </c>
      <c r="D93" s="5">
        <v>1284</v>
      </c>
      <c r="E93" s="16">
        <v>21395</v>
      </c>
      <c r="F93" s="16">
        <v>1</v>
      </c>
      <c r="G93" s="5" t="s">
        <v>35</v>
      </c>
      <c r="H93" s="16">
        <v>828</v>
      </c>
      <c r="I93" s="16" t="s">
        <v>37</v>
      </c>
      <c r="J93" s="16" t="s">
        <v>119</v>
      </c>
      <c r="K93" s="16">
        <v>214</v>
      </c>
      <c r="L93" s="16" t="s">
        <v>87</v>
      </c>
      <c r="M93" s="16">
        <v>3</v>
      </c>
      <c r="N93" s="16">
        <v>13</v>
      </c>
      <c r="O93" s="16">
        <v>1967</v>
      </c>
      <c r="P93" s="16">
        <v>105</v>
      </c>
      <c r="Q93" s="16">
        <v>0</v>
      </c>
      <c r="R93" s="16" t="s">
        <v>44</v>
      </c>
      <c r="S93" s="16" t="s">
        <v>41</v>
      </c>
      <c r="T93" s="5" t="s">
        <v>292</v>
      </c>
      <c r="U93" s="5" t="s">
        <v>46</v>
      </c>
      <c r="V93" s="9" t="s">
        <v>42</v>
      </c>
      <c r="W93" s="5">
        <v>2015</v>
      </c>
      <c r="X93" s="32" t="s">
        <v>43</v>
      </c>
      <c r="Y93" s="8" t="s">
        <v>44</v>
      </c>
      <c r="Z93" s="17"/>
      <c r="AA93" s="8"/>
      <c r="AB93" s="8"/>
      <c r="AC93" s="17">
        <v>2010</v>
      </c>
      <c r="AD93" s="6">
        <f t="shared" si="3"/>
        <v>2015</v>
      </c>
      <c r="AE93" s="8" t="s">
        <v>43</v>
      </c>
      <c r="AF93" s="5" t="s">
        <v>43</v>
      </c>
      <c r="AG93" s="17">
        <v>2006</v>
      </c>
      <c r="AH93" s="9">
        <f t="shared" si="4"/>
        <v>2017</v>
      </c>
      <c r="AI93" s="10" t="s">
        <v>144</v>
      </c>
    </row>
    <row r="94" spans="2:35" s="34" customFormat="1" ht="30" x14ac:dyDescent="0.2">
      <c r="B94" s="5">
        <v>2015</v>
      </c>
      <c r="C94" s="5" t="s">
        <v>34</v>
      </c>
      <c r="D94" s="5">
        <v>1284</v>
      </c>
      <c r="E94" s="16">
        <v>21397</v>
      </c>
      <c r="F94" s="16">
        <v>1</v>
      </c>
      <c r="G94" s="5" t="s">
        <v>35</v>
      </c>
      <c r="H94" s="16">
        <v>828</v>
      </c>
      <c r="I94" s="16" t="s">
        <v>37</v>
      </c>
      <c r="J94" s="16" t="s">
        <v>119</v>
      </c>
      <c r="K94" s="16">
        <v>214</v>
      </c>
      <c r="L94" s="16" t="s">
        <v>67</v>
      </c>
      <c r="M94" s="16">
        <v>3</v>
      </c>
      <c r="N94" s="16">
        <v>13</v>
      </c>
      <c r="O94" s="16">
        <v>1967</v>
      </c>
      <c r="P94" s="16">
        <v>105</v>
      </c>
      <c r="Q94" s="16">
        <v>0</v>
      </c>
      <c r="R94" s="16" t="s">
        <v>44</v>
      </c>
      <c r="S94" s="16" t="s">
        <v>41</v>
      </c>
      <c r="T94" s="5" t="s">
        <v>293</v>
      </c>
      <c r="U94" s="5" t="s">
        <v>39</v>
      </c>
      <c r="V94" s="9" t="s">
        <v>42</v>
      </c>
      <c r="W94" s="5">
        <v>2015</v>
      </c>
      <c r="X94" s="32" t="s">
        <v>43</v>
      </c>
      <c r="Y94" s="8" t="s">
        <v>44</v>
      </c>
      <c r="Z94" s="8"/>
      <c r="AA94" s="5"/>
      <c r="AB94" s="5"/>
      <c r="AC94" s="5">
        <v>2013</v>
      </c>
      <c r="AD94" s="6">
        <f t="shared" si="3"/>
        <v>2018</v>
      </c>
      <c r="AE94" s="8" t="s">
        <v>43</v>
      </c>
      <c r="AF94" s="5" t="s">
        <v>43</v>
      </c>
      <c r="AG94" s="9">
        <v>2008</v>
      </c>
      <c r="AH94" s="9">
        <f t="shared" si="4"/>
        <v>2019</v>
      </c>
      <c r="AI94" s="20" t="s">
        <v>145</v>
      </c>
    </row>
    <row r="95" spans="2:35" s="34" customFormat="1" ht="15" x14ac:dyDescent="0.2">
      <c r="B95" s="5">
        <v>2015</v>
      </c>
      <c r="C95" s="5" t="s">
        <v>34</v>
      </c>
      <c r="D95" s="5">
        <v>1284</v>
      </c>
      <c r="E95" s="16">
        <v>21398</v>
      </c>
      <c r="F95" s="16">
        <v>1</v>
      </c>
      <c r="G95" s="5" t="s">
        <v>35</v>
      </c>
      <c r="H95" s="16">
        <v>828</v>
      </c>
      <c r="I95" s="16" t="s">
        <v>37</v>
      </c>
      <c r="J95" s="16" t="s">
        <v>119</v>
      </c>
      <c r="K95" s="16">
        <v>214</v>
      </c>
      <c r="L95" s="16" t="s">
        <v>146</v>
      </c>
      <c r="M95" s="16">
        <v>2</v>
      </c>
      <c r="N95" s="16">
        <v>12</v>
      </c>
      <c r="O95" s="16">
        <v>1970</v>
      </c>
      <c r="P95" s="16">
        <v>115</v>
      </c>
      <c r="Q95" s="16">
        <v>0</v>
      </c>
      <c r="R95" s="16" t="s">
        <v>44</v>
      </c>
      <c r="S95" s="16" t="s">
        <v>41</v>
      </c>
      <c r="T95" s="5" t="s">
        <v>294</v>
      </c>
      <c r="U95" s="5" t="s">
        <v>39</v>
      </c>
      <c r="V95" s="9" t="s">
        <v>42</v>
      </c>
      <c r="W95" s="5">
        <v>2015</v>
      </c>
      <c r="X95" s="32" t="s">
        <v>43</v>
      </c>
      <c r="Y95" s="8" t="s">
        <v>44</v>
      </c>
      <c r="Z95" s="8"/>
      <c r="AA95" s="9"/>
      <c r="AB95" s="9"/>
      <c r="AC95" s="5">
        <v>2013</v>
      </c>
      <c r="AD95" s="6">
        <f t="shared" si="3"/>
        <v>2018</v>
      </c>
      <c r="AE95" s="8" t="s">
        <v>43</v>
      </c>
      <c r="AF95" s="5" t="s">
        <v>43</v>
      </c>
      <c r="AG95" s="17">
        <v>2006</v>
      </c>
      <c r="AH95" s="9">
        <f t="shared" si="4"/>
        <v>2017</v>
      </c>
      <c r="AI95" s="10" t="s">
        <v>147</v>
      </c>
    </row>
    <row r="96" spans="2:35" s="34" customFormat="1" ht="45" x14ac:dyDescent="0.2">
      <c r="B96" s="5">
        <v>2015</v>
      </c>
      <c r="C96" s="5" t="s">
        <v>34</v>
      </c>
      <c r="D96" s="5">
        <v>1284</v>
      </c>
      <c r="E96" s="16">
        <v>22390</v>
      </c>
      <c r="F96" s="16">
        <v>1</v>
      </c>
      <c r="G96" s="5" t="s">
        <v>35</v>
      </c>
      <c r="H96" s="16">
        <v>828</v>
      </c>
      <c r="I96" s="16" t="s">
        <v>37</v>
      </c>
      <c r="J96" s="16" t="s">
        <v>119</v>
      </c>
      <c r="K96" s="16">
        <v>214</v>
      </c>
      <c r="L96" s="16" t="s">
        <v>148</v>
      </c>
      <c r="M96" s="16">
        <v>2</v>
      </c>
      <c r="N96" s="16">
        <v>12</v>
      </c>
      <c r="O96" s="16">
        <v>1980</v>
      </c>
      <c r="P96" s="16">
        <v>107</v>
      </c>
      <c r="Q96" s="16">
        <v>63</v>
      </c>
      <c r="R96" s="16" t="s">
        <v>40</v>
      </c>
      <c r="S96" s="16" t="s">
        <v>41</v>
      </c>
      <c r="T96" s="5" t="s">
        <v>295</v>
      </c>
      <c r="U96" s="5" t="s">
        <v>39</v>
      </c>
      <c r="V96" s="9" t="s">
        <v>42</v>
      </c>
      <c r="W96" s="5">
        <v>2015</v>
      </c>
      <c r="X96" s="8" t="s">
        <v>44</v>
      </c>
      <c r="Y96" s="8" t="s">
        <v>44</v>
      </c>
      <c r="Z96" s="17"/>
      <c r="AA96" s="15"/>
      <c r="AB96" s="15"/>
      <c r="AC96" s="17">
        <v>2010</v>
      </c>
      <c r="AD96" s="6">
        <f t="shared" si="3"/>
        <v>2015</v>
      </c>
      <c r="AE96" s="8" t="s">
        <v>43</v>
      </c>
      <c r="AF96" s="5" t="s">
        <v>43</v>
      </c>
      <c r="AG96" s="17">
        <v>2010</v>
      </c>
      <c r="AH96" s="9">
        <f t="shared" si="4"/>
        <v>2021</v>
      </c>
      <c r="AI96" s="10" t="s">
        <v>72</v>
      </c>
    </row>
    <row r="97" spans="2:35" ht="45" x14ac:dyDescent="0.2">
      <c r="B97" s="5">
        <v>2015</v>
      </c>
      <c r="C97" s="5" t="s">
        <v>34</v>
      </c>
      <c r="D97" s="5">
        <v>1284</v>
      </c>
      <c r="E97" s="16">
        <v>22813</v>
      </c>
      <c r="F97" s="16">
        <v>1</v>
      </c>
      <c r="G97" s="5" t="s">
        <v>35</v>
      </c>
      <c r="H97" s="16">
        <v>828</v>
      </c>
      <c r="I97" s="16" t="s">
        <v>37</v>
      </c>
      <c r="J97" s="16" t="s">
        <v>119</v>
      </c>
      <c r="K97" s="16">
        <v>214</v>
      </c>
      <c r="L97" s="16" t="s">
        <v>149</v>
      </c>
      <c r="M97" s="16">
        <v>2</v>
      </c>
      <c r="N97" s="16">
        <v>8</v>
      </c>
      <c r="O97" s="16">
        <v>1983</v>
      </c>
      <c r="P97" s="16">
        <v>115</v>
      </c>
      <c r="Q97" s="16">
        <v>0</v>
      </c>
      <c r="R97" s="16" t="s">
        <v>44</v>
      </c>
      <c r="S97" s="16" t="s">
        <v>47</v>
      </c>
      <c r="T97" s="5" t="s">
        <v>296</v>
      </c>
      <c r="U97" s="5" t="s">
        <v>39</v>
      </c>
      <c r="V97" s="9" t="s">
        <v>42</v>
      </c>
      <c r="W97" s="5">
        <v>2015</v>
      </c>
      <c r="X97" s="8" t="s">
        <v>44</v>
      </c>
      <c r="Y97" s="8" t="s">
        <v>44</v>
      </c>
      <c r="Z97" s="17"/>
      <c r="AA97" s="15"/>
      <c r="AB97" s="15"/>
      <c r="AC97" s="17">
        <v>2010</v>
      </c>
      <c r="AD97" s="6">
        <f t="shared" si="3"/>
        <v>2015</v>
      </c>
      <c r="AE97" s="8" t="s">
        <v>43</v>
      </c>
      <c r="AF97" s="5" t="s">
        <v>43</v>
      </c>
      <c r="AG97" s="17">
        <v>2014</v>
      </c>
      <c r="AH97" s="9">
        <f t="shared" si="4"/>
        <v>2025</v>
      </c>
      <c r="AI97" s="10" t="s">
        <v>72</v>
      </c>
    </row>
    <row r="98" spans="2:35" s="34" customFormat="1" ht="30" x14ac:dyDescent="0.2">
      <c r="B98" s="5">
        <v>2015</v>
      </c>
      <c r="C98" s="5" t="s">
        <v>34</v>
      </c>
      <c r="D98" s="5">
        <v>1284</v>
      </c>
      <c r="E98" s="16">
        <v>22302</v>
      </c>
      <c r="F98" s="16">
        <v>1</v>
      </c>
      <c r="G98" s="5" t="s">
        <v>35</v>
      </c>
      <c r="H98" s="16" t="s">
        <v>150</v>
      </c>
      <c r="I98" s="16" t="s">
        <v>37</v>
      </c>
      <c r="J98" s="16" t="s">
        <v>119</v>
      </c>
      <c r="K98" s="16">
        <v>233</v>
      </c>
      <c r="L98" s="13" t="s">
        <v>39</v>
      </c>
      <c r="M98" s="16">
        <v>2</v>
      </c>
      <c r="N98" s="16">
        <v>3</v>
      </c>
      <c r="O98" s="16">
        <v>1979</v>
      </c>
      <c r="P98" s="16">
        <v>120</v>
      </c>
      <c r="Q98" s="16">
        <v>0</v>
      </c>
      <c r="R98" s="16" t="s">
        <v>44</v>
      </c>
      <c r="S98" s="16" t="s">
        <v>47</v>
      </c>
      <c r="T98" s="5" t="s">
        <v>297</v>
      </c>
      <c r="U98" s="5" t="s">
        <v>39</v>
      </c>
      <c r="V98" s="9" t="s">
        <v>42</v>
      </c>
      <c r="W98" s="5">
        <v>2015</v>
      </c>
      <c r="X98" s="8" t="s">
        <v>44</v>
      </c>
      <c r="Y98" s="8" t="s">
        <v>44</v>
      </c>
      <c r="Z98" s="8">
        <v>2015</v>
      </c>
      <c r="AA98" s="9" t="s">
        <v>44</v>
      </c>
      <c r="AB98" s="9" t="s">
        <v>44</v>
      </c>
      <c r="AC98" s="5">
        <v>2013</v>
      </c>
      <c r="AD98" s="6">
        <f t="shared" si="3"/>
        <v>2018</v>
      </c>
      <c r="AE98" s="8" t="s">
        <v>43</v>
      </c>
      <c r="AF98" s="5" t="s">
        <v>43</v>
      </c>
      <c r="AG98" s="17">
        <v>2003</v>
      </c>
      <c r="AH98" s="9">
        <v>2026</v>
      </c>
      <c r="AI98" s="10" t="s">
        <v>151</v>
      </c>
    </row>
    <row r="99" spans="2:35" s="34" customFormat="1" ht="15" x14ac:dyDescent="0.2">
      <c r="B99" s="5">
        <v>2015</v>
      </c>
      <c r="C99" s="5" t="s">
        <v>34</v>
      </c>
      <c r="D99" s="5">
        <v>1284</v>
      </c>
      <c r="E99" s="16">
        <v>22529</v>
      </c>
      <c r="F99" s="16">
        <v>1</v>
      </c>
      <c r="G99" s="5" t="s">
        <v>35</v>
      </c>
      <c r="H99" s="16" t="s">
        <v>150</v>
      </c>
      <c r="I99" s="16" t="s">
        <v>37</v>
      </c>
      <c r="J99" s="16" t="s">
        <v>119</v>
      </c>
      <c r="K99" s="16">
        <v>233</v>
      </c>
      <c r="L99" s="16" t="s">
        <v>46</v>
      </c>
      <c r="M99" s="16">
        <v>2</v>
      </c>
      <c r="N99" s="16">
        <v>12</v>
      </c>
      <c r="O99" s="16">
        <v>1981</v>
      </c>
      <c r="P99" s="16">
        <v>128</v>
      </c>
      <c r="Q99" s="16">
        <v>6</v>
      </c>
      <c r="R99" s="13" t="s">
        <v>40</v>
      </c>
      <c r="S99" s="16" t="s">
        <v>41</v>
      </c>
      <c r="T99" s="5">
        <v>51</v>
      </c>
      <c r="U99" s="5" t="s">
        <v>39</v>
      </c>
      <c r="V99" s="9" t="s">
        <v>42</v>
      </c>
      <c r="W99" s="5">
        <v>2015</v>
      </c>
      <c r="X99" s="8" t="s">
        <v>44</v>
      </c>
      <c r="Y99" s="8" t="s">
        <v>44</v>
      </c>
      <c r="Z99" s="8"/>
      <c r="AA99" s="5"/>
      <c r="AB99" s="5"/>
      <c r="AC99" s="5">
        <v>2013</v>
      </c>
      <c r="AD99" s="6">
        <f t="shared" si="3"/>
        <v>2018</v>
      </c>
      <c r="AE99" s="8" t="s">
        <v>43</v>
      </c>
      <c r="AF99" s="5" t="s">
        <v>43</v>
      </c>
      <c r="AG99" s="17">
        <v>2010</v>
      </c>
      <c r="AH99" s="9">
        <f t="shared" si="4"/>
        <v>2021</v>
      </c>
      <c r="AI99" s="9"/>
    </row>
    <row r="100" spans="2:35" s="34" customFormat="1" ht="30" x14ac:dyDescent="0.2">
      <c r="B100" s="5">
        <v>2015</v>
      </c>
      <c r="C100" s="5" t="s">
        <v>34</v>
      </c>
      <c r="D100" s="5">
        <v>1284</v>
      </c>
      <c r="E100" s="16">
        <v>22487</v>
      </c>
      <c r="F100" s="16">
        <v>1</v>
      </c>
      <c r="G100" s="5" t="s">
        <v>35</v>
      </c>
      <c r="H100" s="16" t="s">
        <v>152</v>
      </c>
      <c r="I100" s="16" t="s">
        <v>37</v>
      </c>
      <c r="J100" s="16" t="s">
        <v>119</v>
      </c>
      <c r="K100" s="16">
        <v>238</v>
      </c>
      <c r="L100" s="16" t="s">
        <v>39</v>
      </c>
      <c r="M100" s="16">
        <v>2</v>
      </c>
      <c r="N100" s="16">
        <v>12</v>
      </c>
      <c r="O100" s="16">
        <v>1981</v>
      </c>
      <c r="P100" s="16">
        <v>129</v>
      </c>
      <c r="Q100" s="16">
        <v>0</v>
      </c>
      <c r="R100" s="16" t="s">
        <v>44</v>
      </c>
      <c r="S100" s="16" t="s">
        <v>41</v>
      </c>
      <c r="T100" s="5">
        <v>54</v>
      </c>
      <c r="U100" s="8" t="s">
        <v>46</v>
      </c>
      <c r="V100" s="9" t="s">
        <v>42</v>
      </c>
      <c r="W100" s="5">
        <v>2015</v>
      </c>
      <c r="X100" s="32" t="s">
        <v>43</v>
      </c>
      <c r="Y100" s="8" t="s">
        <v>44</v>
      </c>
      <c r="Z100" s="8"/>
      <c r="AA100" s="5"/>
      <c r="AB100" s="5"/>
      <c r="AC100" s="5">
        <v>2014</v>
      </c>
      <c r="AD100" s="6">
        <f t="shared" si="3"/>
        <v>2019</v>
      </c>
      <c r="AE100" s="8" t="s">
        <v>43</v>
      </c>
      <c r="AF100" s="5" t="s">
        <v>43</v>
      </c>
      <c r="AG100" s="17">
        <v>2014</v>
      </c>
      <c r="AH100" s="9">
        <f t="shared" si="4"/>
        <v>2025</v>
      </c>
      <c r="AI100" s="10" t="s">
        <v>153</v>
      </c>
    </row>
    <row r="101" spans="2:35" s="34" customFormat="1" ht="15" x14ac:dyDescent="0.2">
      <c r="B101" s="5">
        <v>2015</v>
      </c>
      <c r="C101" s="5" t="s">
        <v>34</v>
      </c>
      <c r="D101" s="5">
        <v>1284</v>
      </c>
      <c r="E101" s="16">
        <v>22487</v>
      </c>
      <c r="F101" s="16">
        <v>2</v>
      </c>
      <c r="G101" s="5" t="s">
        <v>35</v>
      </c>
      <c r="H101" s="16" t="s">
        <v>152</v>
      </c>
      <c r="I101" s="16" t="s">
        <v>37</v>
      </c>
      <c r="J101" s="16" t="s">
        <v>119</v>
      </c>
      <c r="K101" s="16">
        <v>238</v>
      </c>
      <c r="L101" s="16" t="s">
        <v>46</v>
      </c>
      <c r="M101" s="16">
        <v>2</v>
      </c>
      <c r="N101" s="16">
        <v>0</v>
      </c>
      <c r="O101" s="16">
        <v>1982</v>
      </c>
      <c r="P101" s="16">
        <v>129</v>
      </c>
      <c r="Q101" s="16">
        <v>0</v>
      </c>
      <c r="R101" s="16" t="s">
        <v>44</v>
      </c>
      <c r="S101" s="16" t="s">
        <v>41</v>
      </c>
      <c r="T101" s="5" t="s">
        <v>298</v>
      </c>
      <c r="U101" s="8" t="s">
        <v>46</v>
      </c>
      <c r="V101" s="9" t="s">
        <v>42</v>
      </c>
      <c r="W101" s="5">
        <v>2015</v>
      </c>
      <c r="X101" s="8" t="s">
        <v>44</v>
      </c>
      <c r="Y101" s="8" t="s">
        <v>44</v>
      </c>
      <c r="Z101" s="8"/>
      <c r="AA101" s="5"/>
      <c r="AB101" s="5"/>
      <c r="AC101" s="5">
        <v>2013</v>
      </c>
      <c r="AD101" s="6">
        <f t="shared" si="3"/>
        <v>2018</v>
      </c>
      <c r="AE101" s="8" t="s">
        <v>43</v>
      </c>
      <c r="AF101" s="5" t="s">
        <v>43</v>
      </c>
      <c r="AG101" s="17">
        <v>2014</v>
      </c>
      <c r="AH101" s="9">
        <f t="shared" si="4"/>
        <v>2025</v>
      </c>
      <c r="AI101" s="9"/>
    </row>
    <row r="102" spans="2:35" s="34" customFormat="1" ht="45" x14ac:dyDescent="0.2">
      <c r="B102" s="5">
        <v>2015</v>
      </c>
      <c r="C102" s="5" t="s">
        <v>34</v>
      </c>
      <c r="D102" s="5">
        <v>1284</v>
      </c>
      <c r="E102" s="16">
        <v>23985</v>
      </c>
      <c r="F102" s="16">
        <v>1</v>
      </c>
      <c r="G102" s="5" t="s">
        <v>35</v>
      </c>
      <c r="H102" s="16" t="s">
        <v>154</v>
      </c>
      <c r="I102" s="16" t="s">
        <v>37</v>
      </c>
      <c r="J102" s="16" t="s">
        <v>119</v>
      </c>
      <c r="K102" s="16">
        <v>300</v>
      </c>
      <c r="L102" s="16" t="s">
        <v>39</v>
      </c>
      <c r="M102" s="16">
        <v>3</v>
      </c>
      <c r="N102" s="16">
        <v>6</v>
      </c>
      <c r="O102" s="16">
        <v>1992</v>
      </c>
      <c r="P102" s="16">
        <v>259</v>
      </c>
      <c r="Q102" s="16">
        <v>0</v>
      </c>
      <c r="R102" s="16" t="s">
        <v>44</v>
      </c>
      <c r="S102" s="16" t="s">
        <v>47</v>
      </c>
      <c r="T102" s="5" t="s">
        <v>299</v>
      </c>
      <c r="U102" s="5" t="s">
        <v>39</v>
      </c>
      <c r="V102" s="9" t="s">
        <v>42</v>
      </c>
      <c r="W102" s="5">
        <v>2015</v>
      </c>
      <c r="X102" s="8" t="s">
        <v>44</v>
      </c>
      <c r="Y102" s="8" t="s">
        <v>44</v>
      </c>
      <c r="Z102" s="5"/>
      <c r="AA102" s="15"/>
      <c r="AB102" s="15"/>
      <c r="AC102" s="5">
        <v>2010</v>
      </c>
      <c r="AD102" s="6">
        <f t="shared" si="3"/>
        <v>2015</v>
      </c>
      <c r="AE102" s="8" t="s">
        <v>43</v>
      </c>
      <c r="AF102" s="5" t="s">
        <v>43</v>
      </c>
      <c r="AG102" s="17">
        <v>2008</v>
      </c>
      <c r="AH102" s="9">
        <f t="shared" si="4"/>
        <v>2019</v>
      </c>
      <c r="AI102" s="10" t="s">
        <v>72</v>
      </c>
    </row>
    <row r="103" spans="2:35" s="34" customFormat="1" ht="45" x14ac:dyDescent="0.2">
      <c r="B103" s="5">
        <v>2015</v>
      </c>
      <c r="C103" s="5" t="s">
        <v>34</v>
      </c>
      <c r="D103" s="5">
        <v>1284</v>
      </c>
      <c r="E103" s="16">
        <v>23984</v>
      </c>
      <c r="F103" s="16">
        <v>1</v>
      </c>
      <c r="G103" s="5" t="s">
        <v>35</v>
      </c>
      <c r="H103" s="16" t="s">
        <v>154</v>
      </c>
      <c r="I103" s="16" t="s">
        <v>37</v>
      </c>
      <c r="J103" s="16" t="s">
        <v>119</v>
      </c>
      <c r="K103" s="16">
        <v>300</v>
      </c>
      <c r="L103" s="16" t="s">
        <v>46</v>
      </c>
      <c r="M103" s="16">
        <v>3</v>
      </c>
      <c r="N103" s="16">
        <v>6</v>
      </c>
      <c r="O103" s="16">
        <v>1992</v>
      </c>
      <c r="P103" s="16">
        <v>260</v>
      </c>
      <c r="Q103" s="16">
        <v>10</v>
      </c>
      <c r="R103" s="16" t="s">
        <v>40</v>
      </c>
      <c r="S103" s="16" t="s">
        <v>47</v>
      </c>
      <c r="T103" s="5" t="s">
        <v>300</v>
      </c>
      <c r="U103" s="5" t="s">
        <v>39</v>
      </c>
      <c r="V103" s="9" t="s">
        <v>42</v>
      </c>
      <c r="W103" s="5">
        <v>2015</v>
      </c>
      <c r="X103" s="8" t="s">
        <v>44</v>
      </c>
      <c r="Y103" s="8" t="s">
        <v>44</v>
      </c>
      <c r="Z103" s="8"/>
      <c r="AA103" s="5"/>
      <c r="AB103" s="5"/>
      <c r="AC103" s="5">
        <v>2010</v>
      </c>
      <c r="AD103" s="6">
        <f t="shared" si="3"/>
        <v>2015</v>
      </c>
      <c r="AE103" s="8" t="s">
        <v>43</v>
      </c>
      <c r="AF103" s="5" t="s">
        <v>43</v>
      </c>
      <c r="AG103" s="17">
        <v>2013</v>
      </c>
      <c r="AH103" s="9">
        <f t="shared" si="4"/>
        <v>2024</v>
      </c>
      <c r="AI103" s="10" t="s">
        <v>72</v>
      </c>
    </row>
    <row r="104" spans="2:35" s="34" customFormat="1" ht="15" x14ac:dyDescent="0.2">
      <c r="B104" s="5">
        <v>2015</v>
      </c>
      <c r="C104" s="5" t="s">
        <v>34</v>
      </c>
      <c r="D104" s="5">
        <v>1284</v>
      </c>
      <c r="E104" s="16">
        <v>26067</v>
      </c>
      <c r="F104" s="16">
        <v>1</v>
      </c>
      <c r="G104" s="5" t="s">
        <v>35</v>
      </c>
      <c r="H104" s="16" t="s">
        <v>155</v>
      </c>
      <c r="I104" s="16" t="s">
        <v>37</v>
      </c>
      <c r="J104" s="16" t="s">
        <v>119</v>
      </c>
      <c r="K104" s="16">
        <v>315</v>
      </c>
      <c r="L104" s="16" t="s">
        <v>39</v>
      </c>
      <c r="M104" s="16">
        <v>2</v>
      </c>
      <c r="N104" s="16">
        <v>5</v>
      </c>
      <c r="O104" s="16">
        <v>1994</v>
      </c>
      <c r="P104" s="16">
        <v>285</v>
      </c>
      <c r="Q104" s="16">
        <v>0</v>
      </c>
      <c r="R104" s="16" t="s">
        <v>44</v>
      </c>
      <c r="S104" s="16" t="s">
        <v>53</v>
      </c>
      <c r="T104" s="5" t="s">
        <v>301</v>
      </c>
      <c r="U104" s="5" t="s">
        <v>39</v>
      </c>
      <c r="V104" s="9" t="s">
        <v>42</v>
      </c>
      <c r="W104" s="5">
        <v>2015</v>
      </c>
      <c r="X104" s="8" t="s">
        <v>44</v>
      </c>
      <c r="Y104" s="8" t="s">
        <v>44</v>
      </c>
      <c r="Z104" s="5"/>
      <c r="AA104" s="15"/>
      <c r="AB104" s="15"/>
      <c r="AC104" s="17">
        <v>2011</v>
      </c>
      <c r="AD104" s="6">
        <f t="shared" si="3"/>
        <v>2016</v>
      </c>
      <c r="AE104" s="8" t="s">
        <v>43</v>
      </c>
      <c r="AF104" s="5" t="s">
        <v>43</v>
      </c>
      <c r="AG104" s="17">
        <v>2009</v>
      </c>
      <c r="AH104" s="9">
        <f t="shared" si="4"/>
        <v>2020</v>
      </c>
      <c r="AI104" s="9"/>
    </row>
    <row r="105" spans="2:35" s="34" customFormat="1" ht="45" x14ac:dyDescent="0.2">
      <c r="B105" s="5">
        <v>2015</v>
      </c>
      <c r="C105" s="5" t="s">
        <v>34</v>
      </c>
      <c r="D105" s="5">
        <v>1284</v>
      </c>
      <c r="E105" s="6">
        <v>33028</v>
      </c>
      <c r="F105" s="6">
        <v>1</v>
      </c>
      <c r="G105" s="5" t="s">
        <v>35</v>
      </c>
      <c r="H105" s="5" t="s">
        <v>156</v>
      </c>
      <c r="I105" s="5" t="s">
        <v>55</v>
      </c>
      <c r="J105" s="5" t="s">
        <v>119</v>
      </c>
      <c r="K105" s="6">
        <v>349</v>
      </c>
      <c r="L105" s="5" t="s">
        <v>39</v>
      </c>
      <c r="M105" s="6">
        <v>3</v>
      </c>
      <c r="N105" s="6">
        <v>20</v>
      </c>
      <c r="O105" s="6">
        <v>1996</v>
      </c>
      <c r="P105" s="6">
        <v>375</v>
      </c>
      <c r="Q105" s="6">
        <v>26</v>
      </c>
      <c r="R105" s="5" t="s">
        <v>40</v>
      </c>
      <c r="S105" s="5" t="s">
        <v>41</v>
      </c>
      <c r="T105" s="5" t="s">
        <v>302</v>
      </c>
      <c r="U105" s="5" t="s">
        <v>39</v>
      </c>
      <c r="V105" s="7" t="s">
        <v>42</v>
      </c>
      <c r="W105" s="5">
        <v>2015</v>
      </c>
      <c r="X105" s="8" t="s">
        <v>44</v>
      </c>
      <c r="Y105" s="8" t="s">
        <v>44</v>
      </c>
      <c r="Z105" s="12"/>
      <c r="AA105" s="5"/>
      <c r="AB105" s="5"/>
      <c r="AC105" s="5">
        <v>2010</v>
      </c>
      <c r="AD105" s="6">
        <f t="shared" si="3"/>
        <v>2015</v>
      </c>
      <c r="AE105" s="8" t="s">
        <v>43</v>
      </c>
      <c r="AF105" s="5" t="s">
        <v>43</v>
      </c>
      <c r="AG105" s="5">
        <v>2008</v>
      </c>
      <c r="AH105" s="9">
        <f t="shared" si="4"/>
        <v>2019</v>
      </c>
      <c r="AI105" s="10" t="s">
        <v>72</v>
      </c>
    </row>
    <row r="106" spans="2:35" s="34" customFormat="1" ht="15" x14ac:dyDescent="0.2">
      <c r="B106" s="5">
        <v>2015</v>
      </c>
      <c r="C106" s="5" t="s">
        <v>34</v>
      </c>
      <c r="D106" s="5">
        <v>1284</v>
      </c>
      <c r="E106" s="5">
        <v>24237</v>
      </c>
      <c r="F106" s="6">
        <v>1</v>
      </c>
      <c r="G106" s="5" t="s">
        <v>35</v>
      </c>
      <c r="H106" s="5" t="s">
        <v>157</v>
      </c>
      <c r="I106" s="5" t="s">
        <v>37</v>
      </c>
      <c r="J106" s="5" t="s">
        <v>158</v>
      </c>
      <c r="K106" s="6">
        <v>229</v>
      </c>
      <c r="L106" s="5" t="s">
        <v>39</v>
      </c>
      <c r="M106" s="6">
        <v>2</v>
      </c>
      <c r="N106" s="6">
        <v>5</v>
      </c>
      <c r="O106" s="6">
        <v>1996</v>
      </c>
      <c r="P106" s="6">
        <v>228</v>
      </c>
      <c r="Q106" s="6">
        <v>2</v>
      </c>
      <c r="R106" s="5" t="s">
        <v>86</v>
      </c>
      <c r="S106" s="5" t="s">
        <v>53</v>
      </c>
      <c r="T106" s="5" t="s">
        <v>303</v>
      </c>
      <c r="U106" s="5" t="s">
        <v>39</v>
      </c>
      <c r="V106" s="9" t="s">
        <v>42</v>
      </c>
      <c r="W106" s="5">
        <v>2015</v>
      </c>
      <c r="X106" s="8" t="s">
        <v>44</v>
      </c>
      <c r="Y106" s="8" t="s">
        <v>44</v>
      </c>
      <c r="Z106" s="5"/>
      <c r="AA106" s="5"/>
      <c r="AB106" s="5"/>
      <c r="AC106" s="5">
        <v>2011</v>
      </c>
      <c r="AD106" s="6">
        <f t="shared" si="3"/>
        <v>2016</v>
      </c>
      <c r="AE106" s="8" t="s">
        <v>43</v>
      </c>
      <c r="AF106" s="5" t="s">
        <v>43</v>
      </c>
      <c r="AG106" s="5">
        <v>2006</v>
      </c>
      <c r="AH106" s="9">
        <f t="shared" si="4"/>
        <v>2017</v>
      </c>
      <c r="AI106" s="9"/>
    </row>
    <row r="107" spans="2:35" s="34" customFormat="1" ht="15" x14ac:dyDescent="0.2">
      <c r="B107" s="5">
        <v>2015</v>
      </c>
      <c r="C107" s="5" t="s">
        <v>34</v>
      </c>
      <c r="D107" s="5">
        <v>1284</v>
      </c>
      <c r="E107" s="16">
        <v>1279</v>
      </c>
      <c r="F107" s="16">
        <v>1</v>
      </c>
      <c r="G107" s="5" t="s">
        <v>35</v>
      </c>
      <c r="H107" s="16" t="s">
        <v>159</v>
      </c>
      <c r="I107" s="16" t="s">
        <v>37</v>
      </c>
      <c r="J107" s="16" t="s">
        <v>158</v>
      </c>
      <c r="K107" s="16">
        <v>316</v>
      </c>
      <c r="L107" s="16" t="s">
        <v>39</v>
      </c>
      <c r="M107" s="15">
        <v>3</v>
      </c>
      <c r="N107" s="15">
        <v>9</v>
      </c>
      <c r="O107" s="16">
        <v>2003</v>
      </c>
      <c r="P107" s="16">
        <v>447</v>
      </c>
      <c r="Q107" s="15">
        <v>8</v>
      </c>
      <c r="R107" s="15" t="s">
        <v>40</v>
      </c>
      <c r="S107" s="16" t="s">
        <v>47</v>
      </c>
      <c r="T107" s="5" t="s">
        <v>304</v>
      </c>
      <c r="U107" s="5" t="s">
        <v>39</v>
      </c>
      <c r="V107" s="9" t="s">
        <v>71</v>
      </c>
      <c r="W107" s="5">
        <v>2015</v>
      </c>
      <c r="X107" s="8" t="s">
        <v>44</v>
      </c>
      <c r="Y107" s="8" t="s">
        <v>44</v>
      </c>
      <c r="Z107" s="5"/>
      <c r="AA107" s="15"/>
      <c r="AB107" s="15"/>
      <c r="AC107" s="5">
        <v>2014</v>
      </c>
      <c r="AD107" s="6">
        <f>IF(V107="L-1",AC107+3,AC107+5)</f>
        <v>2017</v>
      </c>
      <c r="AE107" s="8" t="s">
        <v>43</v>
      </c>
      <c r="AF107" s="5" t="s">
        <v>43</v>
      </c>
      <c r="AG107" s="15">
        <v>2010</v>
      </c>
      <c r="AH107" s="9">
        <f t="shared" si="4"/>
        <v>2016</v>
      </c>
      <c r="AI107" s="9"/>
    </row>
    <row r="108" spans="2:35" s="34" customFormat="1" ht="15" x14ac:dyDescent="0.2">
      <c r="B108" s="5">
        <v>2015</v>
      </c>
      <c r="C108" s="5" t="s">
        <v>34</v>
      </c>
      <c r="D108" s="5">
        <v>1284</v>
      </c>
      <c r="E108" s="16">
        <v>407</v>
      </c>
      <c r="F108" s="16">
        <v>1</v>
      </c>
      <c r="G108" s="5" t="s">
        <v>35</v>
      </c>
      <c r="H108" s="13" t="s">
        <v>160</v>
      </c>
      <c r="I108" s="16" t="s">
        <v>37</v>
      </c>
      <c r="J108" s="13" t="s">
        <v>161</v>
      </c>
      <c r="K108" s="16">
        <v>734</v>
      </c>
      <c r="L108" s="13" t="s">
        <v>39</v>
      </c>
      <c r="M108" s="15">
        <v>2</v>
      </c>
      <c r="N108" s="15">
        <v>4</v>
      </c>
      <c r="O108" s="16">
        <v>1999</v>
      </c>
      <c r="P108" s="16">
        <v>322</v>
      </c>
      <c r="Q108" s="15">
        <v>0</v>
      </c>
      <c r="R108" s="15" t="s">
        <v>44</v>
      </c>
      <c r="S108" s="13" t="s">
        <v>53</v>
      </c>
      <c r="T108" s="5">
        <v>56</v>
      </c>
      <c r="U108" s="5" t="s">
        <v>39</v>
      </c>
      <c r="V108" s="9" t="s">
        <v>42</v>
      </c>
      <c r="W108" s="5">
        <v>2015</v>
      </c>
      <c r="X108" s="8" t="s">
        <v>44</v>
      </c>
      <c r="Y108" s="8" t="s">
        <v>44</v>
      </c>
      <c r="Z108" s="5">
        <v>2015</v>
      </c>
      <c r="AA108" s="15"/>
      <c r="AB108" s="15"/>
      <c r="AC108" s="15">
        <v>2011</v>
      </c>
      <c r="AD108" s="6">
        <f t="shared" si="3"/>
        <v>2016</v>
      </c>
      <c r="AE108" s="8" t="s">
        <v>43</v>
      </c>
      <c r="AF108" s="5" t="s">
        <v>43</v>
      </c>
      <c r="AG108" s="15">
        <v>2004</v>
      </c>
      <c r="AH108" s="9">
        <f t="shared" si="4"/>
        <v>2015</v>
      </c>
      <c r="AI108" s="39" t="s">
        <v>117</v>
      </c>
    </row>
    <row r="109" spans="2:35" ht="45" x14ac:dyDescent="0.2">
      <c r="B109" s="5">
        <v>2015</v>
      </c>
      <c r="C109" s="5" t="s">
        <v>34</v>
      </c>
      <c r="D109" s="5">
        <v>1284</v>
      </c>
      <c r="E109" s="5">
        <v>24032</v>
      </c>
      <c r="F109" s="6">
        <v>1</v>
      </c>
      <c r="G109" s="5" t="s">
        <v>35</v>
      </c>
      <c r="H109" s="5" t="s">
        <v>162</v>
      </c>
      <c r="I109" s="5" t="s">
        <v>55</v>
      </c>
      <c r="J109" s="5" t="s">
        <v>163</v>
      </c>
      <c r="K109" s="6">
        <v>225</v>
      </c>
      <c r="L109" s="5" t="s">
        <v>46</v>
      </c>
      <c r="M109" s="5">
        <v>3</v>
      </c>
      <c r="N109" s="6">
        <v>9</v>
      </c>
      <c r="O109" s="5">
        <v>1992</v>
      </c>
      <c r="P109" s="6">
        <v>119</v>
      </c>
      <c r="Q109" s="5">
        <v>0</v>
      </c>
      <c r="R109" s="5" t="s">
        <v>44</v>
      </c>
      <c r="S109" s="5" t="s">
        <v>47</v>
      </c>
      <c r="T109" s="5" t="s">
        <v>252</v>
      </c>
      <c r="U109" s="5" t="s">
        <v>39</v>
      </c>
      <c r="V109" s="9" t="s">
        <v>42</v>
      </c>
      <c r="W109" s="5">
        <v>2015</v>
      </c>
      <c r="X109" s="8" t="s">
        <v>44</v>
      </c>
      <c r="Y109" s="8" t="s">
        <v>44</v>
      </c>
      <c r="Z109" s="5"/>
      <c r="AA109" s="5"/>
      <c r="AB109" s="5"/>
      <c r="AC109" s="5">
        <v>2010</v>
      </c>
      <c r="AD109" s="6">
        <f t="shared" si="3"/>
        <v>2015</v>
      </c>
      <c r="AE109" s="8" t="s">
        <v>43</v>
      </c>
      <c r="AF109" s="5" t="s">
        <v>43</v>
      </c>
      <c r="AG109" s="5">
        <v>2008</v>
      </c>
      <c r="AH109" s="9">
        <f t="shared" si="4"/>
        <v>2019</v>
      </c>
      <c r="AI109" s="10" t="s">
        <v>72</v>
      </c>
    </row>
    <row r="110" spans="2:35" ht="15" x14ac:dyDescent="0.2">
      <c r="B110" s="5">
        <v>2015</v>
      </c>
      <c r="C110" s="5" t="s">
        <v>34</v>
      </c>
      <c r="D110" s="5">
        <v>1284</v>
      </c>
      <c r="E110" s="5">
        <v>22465</v>
      </c>
      <c r="F110" s="6">
        <v>1</v>
      </c>
      <c r="G110" s="5" t="s">
        <v>35</v>
      </c>
      <c r="H110" s="5" t="s">
        <v>164</v>
      </c>
      <c r="I110" s="5" t="s">
        <v>55</v>
      </c>
      <c r="J110" s="5" t="s">
        <v>163</v>
      </c>
      <c r="K110" s="6">
        <v>226</v>
      </c>
      <c r="L110" s="5" t="s">
        <v>39</v>
      </c>
      <c r="M110" s="5">
        <v>2</v>
      </c>
      <c r="N110" s="6">
        <v>21</v>
      </c>
      <c r="O110" s="5">
        <v>1981</v>
      </c>
      <c r="P110" s="6">
        <v>122</v>
      </c>
      <c r="Q110" s="5">
        <v>10</v>
      </c>
      <c r="R110" s="5" t="s">
        <v>40</v>
      </c>
      <c r="S110" s="5" t="s">
        <v>41</v>
      </c>
      <c r="T110" s="5" t="s">
        <v>230</v>
      </c>
      <c r="U110" s="5" t="s">
        <v>39</v>
      </c>
      <c r="V110" s="9" t="s">
        <v>42</v>
      </c>
      <c r="W110" s="5">
        <v>2015</v>
      </c>
      <c r="X110" s="8" t="s">
        <v>44</v>
      </c>
      <c r="Y110" s="8" t="s">
        <v>44</v>
      </c>
      <c r="Z110" s="8"/>
      <c r="AA110" s="9"/>
      <c r="AB110" s="9"/>
      <c r="AC110" s="5">
        <v>2013</v>
      </c>
      <c r="AD110" s="6">
        <f t="shared" si="3"/>
        <v>2018</v>
      </c>
      <c r="AE110" s="8" t="s">
        <v>43</v>
      </c>
      <c r="AF110" s="5" t="s">
        <v>43</v>
      </c>
      <c r="AG110" s="5">
        <v>2006</v>
      </c>
      <c r="AH110" s="9">
        <f t="shared" si="4"/>
        <v>2017</v>
      </c>
      <c r="AI110" s="9"/>
    </row>
    <row r="111" spans="2:35" s="34" customFormat="1" ht="15" x14ac:dyDescent="0.2">
      <c r="B111" s="5">
        <v>2015</v>
      </c>
      <c r="C111" s="5" t="s">
        <v>34</v>
      </c>
      <c r="D111" s="5">
        <v>1284</v>
      </c>
      <c r="E111" s="6">
        <v>32030</v>
      </c>
      <c r="F111" s="6">
        <v>1</v>
      </c>
      <c r="G111" s="5" t="s">
        <v>35</v>
      </c>
      <c r="H111" s="5" t="s">
        <v>165</v>
      </c>
      <c r="I111" s="5" t="s">
        <v>37</v>
      </c>
      <c r="J111" s="5" t="s">
        <v>163</v>
      </c>
      <c r="K111" s="6">
        <v>279</v>
      </c>
      <c r="L111" s="5" t="s">
        <v>39</v>
      </c>
      <c r="M111" s="6">
        <v>3</v>
      </c>
      <c r="N111" s="6">
        <v>12</v>
      </c>
      <c r="O111" s="6">
        <v>1996</v>
      </c>
      <c r="P111" s="6">
        <v>180</v>
      </c>
      <c r="Q111" s="6">
        <v>10</v>
      </c>
      <c r="R111" s="5" t="s">
        <v>40</v>
      </c>
      <c r="S111" s="5" t="s">
        <v>47</v>
      </c>
      <c r="T111" s="5" t="s">
        <v>305</v>
      </c>
      <c r="U111" s="5" t="s">
        <v>39</v>
      </c>
      <c r="V111" s="9" t="s">
        <v>42</v>
      </c>
      <c r="W111" s="5">
        <v>2015</v>
      </c>
      <c r="X111" s="8" t="s">
        <v>44</v>
      </c>
      <c r="Y111" s="8" t="s">
        <v>44</v>
      </c>
      <c r="Z111" s="8"/>
      <c r="AA111" s="5"/>
      <c r="AB111" s="5"/>
      <c r="AC111" s="5">
        <v>2013</v>
      </c>
      <c r="AD111" s="6">
        <f t="shared" si="3"/>
        <v>2018</v>
      </c>
      <c r="AE111" s="8" t="s">
        <v>43</v>
      </c>
      <c r="AF111" s="5" t="s">
        <v>43</v>
      </c>
      <c r="AG111" s="5">
        <v>2010</v>
      </c>
      <c r="AH111" s="9">
        <f t="shared" si="4"/>
        <v>2021</v>
      </c>
      <c r="AI111" s="9"/>
    </row>
    <row r="112" spans="2:35" s="34" customFormat="1" ht="15" x14ac:dyDescent="0.2">
      <c r="B112" s="5">
        <v>2015</v>
      </c>
      <c r="C112" s="5" t="s">
        <v>34</v>
      </c>
      <c r="D112" s="5">
        <v>1284</v>
      </c>
      <c r="E112" s="6">
        <v>2123</v>
      </c>
      <c r="F112" s="6">
        <v>1</v>
      </c>
      <c r="G112" s="5" t="s">
        <v>35</v>
      </c>
      <c r="H112" s="5">
        <v>253</v>
      </c>
      <c r="I112" s="5" t="s">
        <v>37</v>
      </c>
      <c r="J112" s="5" t="s">
        <v>166</v>
      </c>
      <c r="K112" s="6">
        <v>149</v>
      </c>
      <c r="L112" s="5">
        <v>8</v>
      </c>
      <c r="M112" s="6">
        <v>1</v>
      </c>
      <c r="N112" s="6">
        <v>1</v>
      </c>
      <c r="O112" s="6">
        <v>2008</v>
      </c>
      <c r="P112" s="6">
        <v>39</v>
      </c>
      <c r="Q112" s="6">
        <v>0</v>
      </c>
      <c r="R112" s="5" t="s">
        <v>44</v>
      </c>
      <c r="S112" s="5" t="s">
        <v>58</v>
      </c>
      <c r="T112" s="5" t="s">
        <v>299</v>
      </c>
      <c r="U112" s="5" t="s">
        <v>39</v>
      </c>
      <c r="V112" s="9" t="s">
        <v>59</v>
      </c>
      <c r="W112" s="5">
        <v>2015</v>
      </c>
      <c r="X112" s="8" t="s">
        <v>44</v>
      </c>
      <c r="Y112" s="8" t="s">
        <v>44</v>
      </c>
      <c r="Z112" s="8"/>
      <c r="AA112" s="5"/>
      <c r="AB112" s="5"/>
      <c r="AC112" s="5">
        <v>2013</v>
      </c>
      <c r="AD112" s="6">
        <f t="shared" si="3"/>
        <v>2018</v>
      </c>
      <c r="AE112" s="8" t="s">
        <v>43</v>
      </c>
      <c r="AF112" s="5" t="s">
        <v>43</v>
      </c>
      <c r="AG112" s="15" t="s">
        <v>60</v>
      </c>
      <c r="AH112" s="9" t="str">
        <f t="shared" si="4"/>
        <v>NR</v>
      </c>
      <c r="AI112" s="9"/>
    </row>
    <row r="113" spans="2:35" s="34" customFormat="1" ht="15" x14ac:dyDescent="0.2">
      <c r="B113" s="5">
        <v>2015</v>
      </c>
      <c r="C113" s="5" t="s">
        <v>34</v>
      </c>
      <c r="D113" s="5">
        <v>1284</v>
      </c>
      <c r="E113" s="15">
        <v>21274</v>
      </c>
      <c r="F113" s="15">
        <v>1</v>
      </c>
      <c r="G113" s="5" t="s">
        <v>35</v>
      </c>
      <c r="H113" s="15" t="s">
        <v>167</v>
      </c>
      <c r="I113" s="5" t="s">
        <v>37</v>
      </c>
      <c r="J113" s="16" t="s">
        <v>166</v>
      </c>
      <c r="K113" s="15">
        <v>172</v>
      </c>
      <c r="L113" s="15" t="s">
        <v>168</v>
      </c>
      <c r="M113" s="15">
        <v>1</v>
      </c>
      <c r="N113" s="15">
        <v>3</v>
      </c>
      <c r="O113" s="15">
        <v>1972</v>
      </c>
      <c r="P113" s="26">
        <v>50</v>
      </c>
      <c r="Q113" s="15">
        <v>0</v>
      </c>
      <c r="R113" s="15" t="s">
        <v>44</v>
      </c>
      <c r="S113" s="13" t="s">
        <v>120</v>
      </c>
      <c r="T113" s="5" t="s">
        <v>306</v>
      </c>
      <c r="U113" s="15" t="s">
        <v>92</v>
      </c>
      <c r="V113" s="9" t="s">
        <v>59</v>
      </c>
      <c r="W113" s="5">
        <v>2015</v>
      </c>
      <c r="X113" s="9" t="s">
        <v>43</v>
      </c>
      <c r="Y113" s="8" t="s">
        <v>44</v>
      </c>
      <c r="Z113" s="5"/>
      <c r="AA113" s="8"/>
      <c r="AB113" s="8"/>
      <c r="AC113" s="15">
        <v>2012</v>
      </c>
      <c r="AD113" s="6">
        <f t="shared" si="3"/>
        <v>2017</v>
      </c>
      <c r="AE113" s="8" t="s">
        <v>43</v>
      </c>
      <c r="AF113" s="5" t="s">
        <v>43</v>
      </c>
      <c r="AG113" s="15" t="s">
        <v>60</v>
      </c>
      <c r="AH113" s="9" t="str">
        <f t="shared" si="4"/>
        <v>NR</v>
      </c>
      <c r="AI113" s="10" t="s">
        <v>169</v>
      </c>
    </row>
    <row r="114" spans="2:35" s="34" customFormat="1" ht="30" x14ac:dyDescent="0.2">
      <c r="B114" s="5">
        <v>2015</v>
      </c>
      <c r="C114" s="5" t="s">
        <v>34</v>
      </c>
      <c r="D114" s="5">
        <v>1284</v>
      </c>
      <c r="E114" s="15">
        <v>20129</v>
      </c>
      <c r="F114" s="15">
        <v>1</v>
      </c>
      <c r="G114" s="5" t="s">
        <v>35</v>
      </c>
      <c r="H114" s="15">
        <v>759</v>
      </c>
      <c r="I114" s="5" t="s">
        <v>74</v>
      </c>
      <c r="J114" s="16" t="s">
        <v>166</v>
      </c>
      <c r="K114" s="15">
        <v>173</v>
      </c>
      <c r="L114" s="15" t="s">
        <v>92</v>
      </c>
      <c r="M114" s="15">
        <v>2</v>
      </c>
      <c r="N114" s="15">
        <v>10</v>
      </c>
      <c r="O114" s="15">
        <v>1967</v>
      </c>
      <c r="P114" s="26">
        <v>48</v>
      </c>
      <c r="Q114" s="15">
        <v>8</v>
      </c>
      <c r="R114" s="15" t="s">
        <v>40</v>
      </c>
      <c r="S114" s="15" t="s">
        <v>47</v>
      </c>
      <c r="T114" s="5" t="s">
        <v>307</v>
      </c>
      <c r="U114" s="5" t="s">
        <v>39</v>
      </c>
      <c r="V114" s="9" t="s">
        <v>42</v>
      </c>
      <c r="W114" s="5">
        <v>2015</v>
      </c>
      <c r="X114" s="9" t="s">
        <v>43</v>
      </c>
      <c r="Y114" s="8" t="s">
        <v>44</v>
      </c>
      <c r="Z114" s="15"/>
      <c r="AA114" s="5"/>
      <c r="AB114" s="5"/>
      <c r="AC114" s="15">
        <v>2014</v>
      </c>
      <c r="AD114" s="6">
        <f t="shared" si="3"/>
        <v>2019</v>
      </c>
      <c r="AE114" s="8" t="s">
        <v>43</v>
      </c>
      <c r="AF114" s="5" t="s">
        <v>43</v>
      </c>
      <c r="AG114" s="15">
        <v>2008</v>
      </c>
      <c r="AH114" s="9">
        <f t="shared" si="4"/>
        <v>2019</v>
      </c>
      <c r="AI114" s="10" t="s">
        <v>170</v>
      </c>
    </row>
    <row r="115" spans="2:35" s="34" customFormat="1" ht="45" x14ac:dyDescent="0.2">
      <c r="B115" s="5">
        <v>2015</v>
      </c>
      <c r="C115" s="5" t="s">
        <v>34</v>
      </c>
      <c r="D115" s="5">
        <v>1284</v>
      </c>
      <c r="E115" s="15">
        <v>20129</v>
      </c>
      <c r="F115" s="15">
        <v>2</v>
      </c>
      <c r="G115" s="5" t="s">
        <v>35</v>
      </c>
      <c r="H115" s="15">
        <v>759</v>
      </c>
      <c r="I115" s="5" t="s">
        <v>74</v>
      </c>
      <c r="J115" s="16" t="s">
        <v>166</v>
      </c>
      <c r="K115" s="15">
        <v>173</v>
      </c>
      <c r="L115" s="15" t="s">
        <v>67</v>
      </c>
      <c r="M115" s="15">
        <v>2</v>
      </c>
      <c r="N115" s="15">
        <v>0</v>
      </c>
      <c r="O115" s="15">
        <v>1976</v>
      </c>
      <c r="P115" s="26">
        <v>48</v>
      </c>
      <c r="Q115" s="15">
        <v>4</v>
      </c>
      <c r="R115" s="15" t="s">
        <v>40</v>
      </c>
      <c r="S115" s="15" t="s">
        <v>47</v>
      </c>
      <c r="T115" s="5" t="s">
        <v>308</v>
      </c>
      <c r="U115" s="5" t="s">
        <v>39</v>
      </c>
      <c r="V115" s="9" t="s">
        <v>42</v>
      </c>
      <c r="W115" s="5">
        <v>2015</v>
      </c>
      <c r="X115" s="8" t="s">
        <v>44</v>
      </c>
      <c r="Y115" s="8" t="s">
        <v>44</v>
      </c>
      <c r="Z115" s="5"/>
      <c r="AA115" s="15"/>
      <c r="AB115" s="15"/>
      <c r="AC115" s="5">
        <v>2010</v>
      </c>
      <c r="AD115" s="6">
        <f t="shared" si="3"/>
        <v>2015</v>
      </c>
      <c r="AE115" s="8" t="s">
        <v>43</v>
      </c>
      <c r="AF115" s="5" t="s">
        <v>43</v>
      </c>
      <c r="AG115" s="15">
        <v>2010</v>
      </c>
      <c r="AH115" s="9">
        <f t="shared" si="4"/>
        <v>2021</v>
      </c>
      <c r="AI115" s="10" t="s">
        <v>72</v>
      </c>
    </row>
    <row r="116" spans="2:35" s="34" customFormat="1" ht="15" x14ac:dyDescent="0.2">
      <c r="B116" s="5">
        <v>2015</v>
      </c>
      <c r="C116" s="5" t="s">
        <v>34</v>
      </c>
      <c r="D116" s="5">
        <v>1284</v>
      </c>
      <c r="E116" s="15">
        <v>20129</v>
      </c>
      <c r="F116" s="15">
        <v>3</v>
      </c>
      <c r="G116" s="5" t="s">
        <v>35</v>
      </c>
      <c r="H116" s="15">
        <v>759</v>
      </c>
      <c r="I116" s="5" t="s">
        <v>74</v>
      </c>
      <c r="J116" s="16" t="s">
        <v>166</v>
      </c>
      <c r="K116" s="15">
        <v>173</v>
      </c>
      <c r="L116" s="15" t="s">
        <v>171</v>
      </c>
      <c r="M116" s="15">
        <v>2</v>
      </c>
      <c r="N116" s="15">
        <v>4</v>
      </c>
      <c r="O116" s="15">
        <v>2001</v>
      </c>
      <c r="P116" s="26">
        <v>48</v>
      </c>
      <c r="Q116" s="15">
        <v>0</v>
      </c>
      <c r="R116" s="15" t="s">
        <v>44</v>
      </c>
      <c r="S116" s="16" t="s">
        <v>58</v>
      </c>
      <c r="T116" s="5" t="s">
        <v>309</v>
      </c>
      <c r="U116" s="5" t="s">
        <v>39</v>
      </c>
      <c r="V116" s="9" t="s">
        <v>59</v>
      </c>
      <c r="W116" s="5">
        <v>2015</v>
      </c>
      <c r="X116" s="8" t="s">
        <v>44</v>
      </c>
      <c r="Y116" s="8" t="s">
        <v>44</v>
      </c>
      <c r="Z116" s="5"/>
      <c r="AA116" s="15"/>
      <c r="AB116" s="15"/>
      <c r="AC116" s="15">
        <v>2012</v>
      </c>
      <c r="AD116" s="6">
        <f t="shared" si="3"/>
        <v>2017</v>
      </c>
      <c r="AE116" s="8" t="s">
        <v>43</v>
      </c>
      <c r="AF116" s="5" t="s">
        <v>43</v>
      </c>
      <c r="AG116" s="15" t="s">
        <v>60</v>
      </c>
      <c r="AH116" s="9" t="str">
        <f t="shared" si="4"/>
        <v>NR</v>
      </c>
      <c r="AI116" s="9"/>
    </row>
    <row r="117" spans="2:35" s="34" customFormat="1" ht="60" x14ac:dyDescent="0.2">
      <c r="B117" s="5">
        <v>2015</v>
      </c>
      <c r="C117" s="5" t="s">
        <v>34</v>
      </c>
      <c r="D117" s="5">
        <v>1284</v>
      </c>
      <c r="E117" s="15">
        <v>21226</v>
      </c>
      <c r="F117" s="15">
        <v>1</v>
      </c>
      <c r="G117" s="5" t="s">
        <v>35</v>
      </c>
      <c r="H117" s="15">
        <v>763</v>
      </c>
      <c r="I117" s="15" t="s">
        <v>37</v>
      </c>
      <c r="J117" s="16" t="s">
        <v>166</v>
      </c>
      <c r="K117" s="15">
        <v>180</v>
      </c>
      <c r="L117" s="15" t="s">
        <v>39</v>
      </c>
      <c r="M117" s="15">
        <v>2</v>
      </c>
      <c r="N117" s="15">
        <v>6</v>
      </c>
      <c r="O117" s="15">
        <v>1960</v>
      </c>
      <c r="P117" s="26">
        <v>46</v>
      </c>
      <c r="Q117" s="15">
        <v>0</v>
      </c>
      <c r="R117" s="15" t="s">
        <v>44</v>
      </c>
      <c r="S117" s="15" t="s">
        <v>80</v>
      </c>
      <c r="T117" s="5" t="s">
        <v>310</v>
      </c>
      <c r="U117" s="15" t="s">
        <v>92</v>
      </c>
      <c r="V117" s="9" t="s">
        <v>42</v>
      </c>
      <c r="W117" s="5">
        <v>2015</v>
      </c>
      <c r="X117" s="9" t="s">
        <v>43</v>
      </c>
      <c r="Y117" s="8" t="s">
        <v>44</v>
      </c>
      <c r="Z117" s="15"/>
      <c r="AA117" s="5"/>
      <c r="AB117" s="5"/>
      <c r="AC117" s="5">
        <v>2010</v>
      </c>
      <c r="AD117" s="6">
        <f t="shared" si="3"/>
        <v>2015</v>
      </c>
      <c r="AE117" s="8" t="s">
        <v>43</v>
      </c>
      <c r="AF117" s="5" t="s">
        <v>43</v>
      </c>
      <c r="AG117" s="15">
        <v>2008</v>
      </c>
      <c r="AH117" s="9">
        <f t="shared" si="4"/>
        <v>2019</v>
      </c>
      <c r="AI117" s="10" t="s">
        <v>172</v>
      </c>
    </row>
    <row r="118" spans="2:35" s="34" customFormat="1" ht="45" x14ac:dyDescent="0.2">
      <c r="B118" s="5">
        <v>2015</v>
      </c>
      <c r="C118" s="5" t="s">
        <v>34</v>
      </c>
      <c r="D118" s="5">
        <v>1284</v>
      </c>
      <c r="E118" s="15">
        <v>20735</v>
      </c>
      <c r="F118" s="15">
        <v>1</v>
      </c>
      <c r="G118" s="5" t="s">
        <v>35</v>
      </c>
      <c r="H118" s="15">
        <v>763</v>
      </c>
      <c r="I118" s="15" t="s">
        <v>37</v>
      </c>
      <c r="J118" s="16" t="s">
        <v>166</v>
      </c>
      <c r="K118" s="15">
        <v>180</v>
      </c>
      <c r="L118" s="15" t="s">
        <v>87</v>
      </c>
      <c r="M118" s="15">
        <v>3</v>
      </c>
      <c r="N118" s="15">
        <v>12</v>
      </c>
      <c r="O118" s="15">
        <v>1971</v>
      </c>
      <c r="P118" s="26">
        <v>50</v>
      </c>
      <c r="Q118" s="15">
        <v>0</v>
      </c>
      <c r="R118" s="15" t="s">
        <v>44</v>
      </c>
      <c r="S118" s="15" t="s">
        <v>47</v>
      </c>
      <c r="T118" s="5" t="s">
        <v>311</v>
      </c>
      <c r="U118" s="5" t="s">
        <v>46</v>
      </c>
      <c r="V118" s="9" t="s">
        <v>42</v>
      </c>
      <c r="W118" s="5">
        <v>2015</v>
      </c>
      <c r="X118" s="8" t="s">
        <v>44</v>
      </c>
      <c r="Y118" s="8" t="s">
        <v>44</v>
      </c>
      <c r="Z118" s="15"/>
      <c r="AA118" s="5"/>
      <c r="AB118" s="5"/>
      <c r="AC118" s="5">
        <v>2010</v>
      </c>
      <c r="AD118" s="6">
        <f t="shared" si="3"/>
        <v>2015</v>
      </c>
      <c r="AE118" s="8" t="s">
        <v>43</v>
      </c>
      <c r="AF118" s="5" t="s">
        <v>43</v>
      </c>
      <c r="AG118" s="15">
        <v>2008</v>
      </c>
      <c r="AH118" s="9">
        <f t="shared" si="4"/>
        <v>2019</v>
      </c>
      <c r="AI118" s="10" t="s">
        <v>72</v>
      </c>
    </row>
    <row r="119" spans="2:35" s="34" customFormat="1" ht="75" x14ac:dyDescent="0.2">
      <c r="B119" s="5">
        <v>2015</v>
      </c>
      <c r="C119" s="5" t="s">
        <v>34</v>
      </c>
      <c r="D119" s="5">
        <v>1284</v>
      </c>
      <c r="E119" s="15">
        <v>20735</v>
      </c>
      <c r="F119" s="15">
        <v>2</v>
      </c>
      <c r="G119" s="5" t="s">
        <v>35</v>
      </c>
      <c r="H119" s="15">
        <v>763</v>
      </c>
      <c r="I119" s="15" t="s">
        <v>37</v>
      </c>
      <c r="J119" s="16" t="s">
        <v>166</v>
      </c>
      <c r="K119" s="15">
        <v>180</v>
      </c>
      <c r="L119" s="15" t="s">
        <v>173</v>
      </c>
      <c r="M119" s="15">
        <v>3</v>
      </c>
      <c r="N119" s="15">
        <v>0</v>
      </c>
      <c r="O119" s="15">
        <v>1971</v>
      </c>
      <c r="P119" s="26">
        <v>50</v>
      </c>
      <c r="Q119" s="15">
        <v>0</v>
      </c>
      <c r="R119" s="15" t="s">
        <v>44</v>
      </c>
      <c r="S119" s="15" t="s">
        <v>47</v>
      </c>
      <c r="T119" s="5">
        <v>40</v>
      </c>
      <c r="U119" s="5" t="s">
        <v>46</v>
      </c>
      <c r="V119" s="9" t="s">
        <v>42</v>
      </c>
      <c r="W119" s="5">
        <v>2015</v>
      </c>
      <c r="X119" s="5" t="s">
        <v>43</v>
      </c>
      <c r="Y119" s="8" t="s">
        <v>44</v>
      </c>
      <c r="Z119" s="15"/>
      <c r="AA119" s="5"/>
      <c r="AB119" s="5"/>
      <c r="AC119" s="5">
        <v>2010</v>
      </c>
      <c r="AD119" s="6">
        <f t="shared" si="3"/>
        <v>2015</v>
      </c>
      <c r="AE119" s="8" t="s">
        <v>43</v>
      </c>
      <c r="AF119" s="5" t="s">
        <v>43</v>
      </c>
      <c r="AG119" s="15">
        <v>2008</v>
      </c>
      <c r="AH119" s="9">
        <f t="shared" si="4"/>
        <v>2019</v>
      </c>
      <c r="AI119" s="10" t="s">
        <v>174</v>
      </c>
    </row>
    <row r="120" spans="2:35" s="34" customFormat="1" ht="45" x14ac:dyDescent="0.2">
      <c r="B120" s="5">
        <v>2015</v>
      </c>
      <c r="C120" s="5" t="s">
        <v>34</v>
      </c>
      <c r="D120" s="5">
        <v>1284</v>
      </c>
      <c r="E120" s="15">
        <v>22030</v>
      </c>
      <c r="F120" s="15">
        <v>1</v>
      </c>
      <c r="G120" s="5" t="s">
        <v>35</v>
      </c>
      <c r="H120" s="15">
        <v>763</v>
      </c>
      <c r="I120" s="15" t="s">
        <v>37</v>
      </c>
      <c r="J120" s="16" t="s">
        <v>166</v>
      </c>
      <c r="K120" s="15">
        <v>180</v>
      </c>
      <c r="L120" s="15" t="s">
        <v>63</v>
      </c>
      <c r="M120" s="15">
        <v>2</v>
      </c>
      <c r="N120" s="15">
        <v>13</v>
      </c>
      <c r="O120" s="15">
        <v>1977</v>
      </c>
      <c r="P120" s="26">
        <v>50</v>
      </c>
      <c r="Q120" s="15">
        <v>6</v>
      </c>
      <c r="R120" s="15" t="s">
        <v>40</v>
      </c>
      <c r="S120" s="15" t="s">
        <v>47</v>
      </c>
      <c r="T120" s="5" t="s">
        <v>312</v>
      </c>
      <c r="U120" s="5" t="s">
        <v>39</v>
      </c>
      <c r="V120" s="9" t="s">
        <v>42</v>
      </c>
      <c r="W120" s="5">
        <v>2015</v>
      </c>
      <c r="X120" s="8" t="s">
        <v>44</v>
      </c>
      <c r="Y120" s="8" t="s">
        <v>44</v>
      </c>
      <c r="Z120" s="5"/>
      <c r="AA120" s="15"/>
      <c r="AB120" s="15"/>
      <c r="AC120" s="5">
        <v>2010</v>
      </c>
      <c r="AD120" s="6">
        <f t="shared" si="3"/>
        <v>2015</v>
      </c>
      <c r="AE120" s="8" t="s">
        <v>43</v>
      </c>
      <c r="AF120" s="5" t="s">
        <v>43</v>
      </c>
      <c r="AG120" s="15">
        <v>2007</v>
      </c>
      <c r="AH120" s="9">
        <f t="shared" si="4"/>
        <v>2018</v>
      </c>
      <c r="AI120" s="10" t="s">
        <v>72</v>
      </c>
    </row>
    <row r="121" spans="2:35" s="34" customFormat="1" ht="15" x14ac:dyDescent="0.2">
      <c r="B121" s="5">
        <v>2015</v>
      </c>
      <c r="C121" s="5" t="s">
        <v>34</v>
      </c>
      <c r="D121" s="5">
        <v>1284</v>
      </c>
      <c r="E121" s="15">
        <v>22030</v>
      </c>
      <c r="F121" s="15">
        <v>2</v>
      </c>
      <c r="G121" s="5" t="s">
        <v>35</v>
      </c>
      <c r="H121" s="15">
        <v>763</v>
      </c>
      <c r="I121" s="15" t="s">
        <v>37</v>
      </c>
      <c r="J121" s="16" t="s">
        <v>166</v>
      </c>
      <c r="K121" s="15">
        <v>180</v>
      </c>
      <c r="L121" s="15" t="s">
        <v>75</v>
      </c>
      <c r="M121" s="15">
        <v>2</v>
      </c>
      <c r="N121" s="15">
        <v>4</v>
      </c>
      <c r="O121" s="15">
        <v>2001</v>
      </c>
      <c r="P121" s="26">
        <v>50</v>
      </c>
      <c r="Q121" s="15">
        <v>0</v>
      </c>
      <c r="R121" s="15" t="s">
        <v>44</v>
      </c>
      <c r="S121" s="16" t="s">
        <v>58</v>
      </c>
      <c r="T121" s="5" t="s">
        <v>313</v>
      </c>
      <c r="U121" s="5" t="s">
        <v>39</v>
      </c>
      <c r="V121" s="9" t="s">
        <v>59</v>
      </c>
      <c r="W121" s="5">
        <v>2015</v>
      </c>
      <c r="X121" s="8" t="s">
        <v>44</v>
      </c>
      <c r="Y121" s="8" t="s">
        <v>44</v>
      </c>
      <c r="Z121" s="5"/>
      <c r="AA121" s="15"/>
      <c r="AB121" s="15"/>
      <c r="AC121" s="15">
        <v>2012</v>
      </c>
      <c r="AD121" s="6">
        <f t="shared" si="3"/>
        <v>2017</v>
      </c>
      <c r="AE121" s="8" t="s">
        <v>43</v>
      </c>
      <c r="AF121" s="5" t="s">
        <v>43</v>
      </c>
      <c r="AG121" s="15" t="s">
        <v>60</v>
      </c>
      <c r="AH121" s="9" t="str">
        <f t="shared" si="4"/>
        <v>NR</v>
      </c>
      <c r="AI121" s="9"/>
    </row>
    <row r="122" spans="2:35" ht="15" x14ac:dyDescent="0.2">
      <c r="B122" s="5">
        <v>2015</v>
      </c>
      <c r="C122" s="5" t="s">
        <v>34</v>
      </c>
      <c r="D122" s="5">
        <v>1284</v>
      </c>
      <c r="E122" s="15">
        <v>1189</v>
      </c>
      <c r="F122" s="15">
        <v>1</v>
      </c>
      <c r="G122" s="5" t="s">
        <v>35</v>
      </c>
      <c r="H122" s="15">
        <v>763</v>
      </c>
      <c r="I122" s="15" t="s">
        <v>37</v>
      </c>
      <c r="J122" s="16" t="s">
        <v>166</v>
      </c>
      <c r="K122" s="15">
        <v>180</v>
      </c>
      <c r="L122" s="15" t="s">
        <v>146</v>
      </c>
      <c r="M122" s="15">
        <v>1</v>
      </c>
      <c r="N122" s="15">
        <v>1</v>
      </c>
      <c r="O122" s="15">
        <v>2003</v>
      </c>
      <c r="P122" s="26">
        <v>52</v>
      </c>
      <c r="Q122" s="15">
        <v>0</v>
      </c>
      <c r="R122" s="15" t="s">
        <v>44</v>
      </c>
      <c r="S122" s="16" t="s">
        <v>58</v>
      </c>
      <c r="T122" s="5" t="s">
        <v>314</v>
      </c>
      <c r="U122" s="5" t="s">
        <v>39</v>
      </c>
      <c r="V122" s="9" t="s">
        <v>59</v>
      </c>
      <c r="W122" s="5">
        <v>2015</v>
      </c>
      <c r="X122" s="8" t="s">
        <v>44</v>
      </c>
      <c r="Y122" s="8" t="s">
        <v>44</v>
      </c>
      <c r="Z122" s="5"/>
      <c r="AA122" s="15"/>
      <c r="AB122" s="15"/>
      <c r="AC122" s="15">
        <v>2012</v>
      </c>
      <c r="AD122" s="6">
        <f t="shared" si="3"/>
        <v>2017</v>
      </c>
      <c r="AE122" s="8" t="s">
        <v>43</v>
      </c>
      <c r="AF122" s="5" t="s">
        <v>43</v>
      </c>
      <c r="AG122" s="15" t="s">
        <v>60</v>
      </c>
      <c r="AH122" s="9" t="str">
        <f t="shared" si="4"/>
        <v>NR</v>
      </c>
      <c r="AI122" s="9"/>
    </row>
    <row r="123" spans="2:35" ht="15" x14ac:dyDescent="0.2">
      <c r="B123" s="5">
        <v>2015</v>
      </c>
      <c r="C123" s="5" t="s">
        <v>34</v>
      </c>
      <c r="D123" s="5">
        <v>1284</v>
      </c>
      <c r="E123" s="15">
        <v>22032</v>
      </c>
      <c r="F123" s="15">
        <v>1</v>
      </c>
      <c r="G123" s="5" t="s">
        <v>35</v>
      </c>
      <c r="H123" s="15" t="s">
        <v>175</v>
      </c>
      <c r="I123" s="15" t="s">
        <v>37</v>
      </c>
      <c r="J123" s="15" t="s">
        <v>166</v>
      </c>
      <c r="K123" s="15">
        <v>197</v>
      </c>
      <c r="L123" s="15" t="s">
        <v>39</v>
      </c>
      <c r="M123" s="15">
        <v>2</v>
      </c>
      <c r="N123" s="15">
        <v>4</v>
      </c>
      <c r="O123" s="15">
        <v>1977</v>
      </c>
      <c r="P123" s="26">
        <v>56</v>
      </c>
      <c r="Q123" s="15">
        <v>0</v>
      </c>
      <c r="R123" s="15" t="s">
        <v>44</v>
      </c>
      <c r="S123" s="16" t="s">
        <v>103</v>
      </c>
      <c r="T123" s="5" t="s">
        <v>315</v>
      </c>
      <c r="U123" s="5" t="s">
        <v>39</v>
      </c>
      <c r="V123" s="9" t="s">
        <v>59</v>
      </c>
      <c r="W123" s="5">
        <v>2015</v>
      </c>
      <c r="X123" s="8" t="s">
        <v>44</v>
      </c>
      <c r="Y123" s="8" t="s">
        <v>44</v>
      </c>
      <c r="Z123" s="5"/>
      <c r="AA123" s="15"/>
      <c r="AB123" s="15"/>
      <c r="AC123" s="15">
        <v>2012</v>
      </c>
      <c r="AD123" s="6">
        <f t="shared" si="3"/>
        <v>2017</v>
      </c>
      <c r="AE123" s="8" t="s">
        <v>43</v>
      </c>
      <c r="AF123" s="5" t="s">
        <v>43</v>
      </c>
      <c r="AG123" s="15" t="s">
        <v>60</v>
      </c>
      <c r="AH123" s="9" t="str">
        <f t="shared" si="4"/>
        <v>NR</v>
      </c>
      <c r="AI123" s="9"/>
    </row>
    <row r="124" spans="2:35" ht="45" x14ac:dyDescent="0.2">
      <c r="B124" s="5">
        <v>2015</v>
      </c>
      <c r="C124" s="5" t="s">
        <v>34</v>
      </c>
      <c r="D124" s="5">
        <v>1284</v>
      </c>
      <c r="E124" s="15">
        <v>22181</v>
      </c>
      <c r="F124" s="15">
        <v>1</v>
      </c>
      <c r="G124" s="5" t="s">
        <v>35</v>
      </c>
      <c r="H124" s="15" t="s">
        <v>176</v>
      </c>
      <c r="I124" s="15" t="s">
        <v>37</v>
      </c>
      <c r="J124" s="16" t="s">
        <v>166</v>
      </c>
      <c r="K124" s="15">
        <v>198</v>
      </c>
      <c r="L124" s="15" t="s">
        <v>39</v>
      </c>
      <c r="M124" s="15">
        <v>3</v>
      </c>
      <c r="N124" s="15">
        <v>12</v>
      </c>
      <c r="O124" s="15">
        <v>1978</v>
      </c>
      <c r="P124" s="26">
        <v>56</v>
      </c>
      <c r="Q124" s="15">
        <v>2</v>
      </c>
      <c r="R124" s="15" t="s">
        <v>40</v>
      </c>
      <c r="S124" s="15" t="s">
        <v>80</v>
      </c>
      <c r="T124" s="5">
        <v>50</v>
      </c>
      <c r="U124" s="5" t="s">
        <v>39</v>
      </c>
      <c r="V124" s="9" t="s">
        <v>42</v>
      </c>
      <c r="W124" s="5">
        <v>2015</v>
      </c>
      <c r="X124" s="8" t="s">
        <v>44</v>
      </c>
      <c r="Y124" s="8" t="s">
        <v>44</v>
      </c>
      <c r="Z124" s="5"/>
      <c r="AA124" s="15"/>
      <c r="AB124" s="15"/>
      <c r="AC124" s="5">
        <v>2010</v>
      </c>
      <c r="AD124" s="6">
        <f t="shared" si="3"/>
        <v>2015</v>
      </c>
      <c r="AE124" s="8" t="s">
        <v>43</v>
      </c>
      <c r="AF124" s="5" t="s">
        <v>43</v>
      </c>
      <c r="AG124" s="15">
        <v>2007</v>
      </c>
      <c r="AH124" s="9">
        <f t="shared" si="4"/>
        <v>2018</v>
      </c>
      <c r="AI124" s="10" t="s">
        <v>72</v>
      </c>
    </row>
    <row r="125" spans="2:35" ht="15" x14ac:dyDescent="0.2">
      <c r="B125" s="5">
        <v>2015</v>
      </c>
      <c r="C125" s="5" t="s">
        <v>34</v>
      </c>
      <c r="D125" s="5">
        <v>1284</v>
      </c>
      <c r="E125" s="15">
        <v>29003</v>
      </c>
      <c r="F125" s="15">
        <v>1</v>
      </c>
      <c r="G125" s="5" t="s">
        <v>35</v>
      </c>
      <c r="H125" s="15" t="s">
        <v>176</v>
      </c>
      <c r="I125" s="15" t="s">
        <v>37</v>
      </c>
      <c r="J125" s="16" t="s">
        <v>166</v>
      </c>
      <c r="K125" s="15">
        <v>198</v>
      </c>
      <c r="L125" s="15" t="s">
        <v>92</v>
      </c>
      <c r="M125" s="15">
        <v>3</v>
      </c>
      <c r="N125" s="15">
        <v>3</v>
      </c>
      <c r="O125" s="15">
        <v>1994</v>
      </c>
      <c r="P125" s="26">
        <v>56</v>
      </c>
      <c r="Q125" s="15">
        <v>2</v>
      </c>
      <c r="R125" s="15" t="s">
        <v>86</v>
      </c>
      <c r="S125" s="13" t="s">
        <v>120</v>
      </c>
      <c r="T125" s="5" t="s">
        <v>316</v>
      </c>
      <c r="U125" s="5" t="s">
        <v>39</v>
      </c>
      <c r="V125" s="9" t="s">
        <v>42</v>
      </c>
      <c r="W125" s="5">
        <v>2015</v>
      </c>
      <c r="X125" s="8" t="s">
        <v>44</v>
      </c>
      <c r="Y125" s="8" t="s">
        <v>44</v>
      </c>
      <c r="Z125" s="5"/>
      <c r="AA125" s="15"/>
      <c r="AB125" s="15"/>
      <c r="AC125" s="15">
        <v>2011</v>
      </c>
      <c r="AD125" s="6">
        <f t="shared" si="3"/>
        <v>2016</v>
      </c>
      <c r="AE125" s="8" t="s">
        <v>43</v>
      </c>
      <c r="AF125" s="5" t="s">
        <v>43</v>
      </c>
      <c r="AG125" s="15">
        <v>2009</v>
      </c>
      <c r="AH125" s="9">
        <f t="shared" si="4"/>
        <v>2020</v>
      </c>
      <c r="AI125" s="9"/>
    </row>
    <row r="126" spans="2:35" ht="15" x14ac:dyDescent="0.2">
      <c r="B126" s="5">
        <v>2015</v>
      </c>
      <c r="C126" s="27" t="s">
        <v>34</v>
      </c>
      <c r="D126" s="28">
        <v>1284</v>
      </c>
      <c r="E126" s="27">
        <v>1803</v>
      </c>
      <c r="F126" s="27">
        <v>1</v>
      </c>
      <c r="G126" s="5" t="s">
        <v>35</v>
      </c>
      <c r="H126" s="27" t="s">
        <v>177</v>
      </c>
      <c r="I126" s="27" t="s">
        <v>37</v>
      </c>
      <c r="J126" s="27" t="s">
        <v>166</v>
      </c>
      <c r="K126" s="35" t="s">
        <v>178</v>
      </c>
      <c r="L126" s="27">
        <v>3</v>
      </c>
      <c r="M126" s="27">
        <v>2</v>
      </c>
      <c r="N126" s="27">
        <v>1</v>
      </c>
      <c r="O126" s="27">
        <v>2006</v>
      </c>
      <c r="P126" s="27">
        <v>49</v>
      </c>
      <c r="Q126" s="27">
        <v>0</v>
      </c>
      <c r="R126" s="27" t="s">
        <v>44</v>
      </c>
      <c r="S126" s="27" t="s">
        <v>58</v>
      </c>
      <c r="T126" s="36">
        <v>51</v>
      </c>
      <c r="U126" s="5" t="s">
        <v>39</v>
      </c>
      <c r="V126" s="37" t="s">
        <v>59</v>
      </c>
      <c r="W126" s="5">
        <v>2015</v>
      </c>
      <c r="X126" s="8" t="s">
        <v>44</v>
      </c>
      <c r="Y126" s="8" t="s">
        <v>44</v>
      </c>
      <c r="Z126" s="5"/>
      <c r="AA126" s="15"/>
      <c r="AB126" s="15"/>
      <c r="AC126" s="29">
        <v>2012</v>
      </c>
      <c r="AD126" s="6">
        <f t="shared" si="3"/>
        <v>2017</v>
      </c>
      <c r="AE126" s="8" t="s">
        <v>43</v>
      </c>
      <c r="AF126" s="5" t="s">
        <v>43</v>
      </c>
      <c r="AG126" s="27" t="s">
        <v>60</v>
      </c>
      <c r="AH126" s="9" t="str">
        <f t="shared" si="4"/>
        <v>NR</v>
      </c>
      <c r="AI126" s="9"/>
    </row>
    <row r="127" spans="2:35" ht="15" x14ac:dyDescent="0.2">
      <c r="B127" s="5">
        <v>2015</v>
      </c>
      <c r="C127" s="5" t="s">
        <v>34</v>
      </c>
      <c r="D127" s="5">
        <v>1284</v>
      </c>
      <c r="E127" s="6">
        <v>1116</v>
      </c>
      <c r="F127" s="6">
        <v>1</v>
      </c>
      <c r="G127" s="5" t="s">
        <v>35</v>
      </c>
      <c r="H127" s="5" t="s">
        <v>179</v>
      </c>
      <c r="I127" s="5" t="s">
        <v>37</v>
      </c>
      <c r="J127" s="5" t="s">
        <v>166</v>
      </c>
      <c r="K127" s="6">
        <v>610</v>
      </c>
      <c r="L127" s="5" t="s">
        <v>39</v>
      </c>
      <c r="M127" s="6">
        <v>3</v>
      </c>
      <c r="N127" s="6">
        <v>2</v>
      </c>
      <c r="O127" s="6">
        <v>2002</v>
      </c>
      <c r="P127" s="6">
        <v>288</v>
      </c>
      <c r="Q127" s="6">
        <v>0</v>
      </c>
      <c r="R127" s="5" t="s">
        <v>44</v>
      </c>
      <c r="S127" s="5" t="s">
        <v>53</v>
      </c>
      <c r="T127" s="5" t="s">
        <v>317</v>
      </c>
      <c r="U127" s="5" t="s">
        <v>39</v>
      </c>
      <c r="V127" s="9" t="s">
        <v>42</v>
      </c>
      <c r="W127" s="5">
        <v>2015</v>
      </c>
      <c r="X127" s="8" t="s">
        <v>44</v>
      </c>
      <c r="Y127" s="8" t="s">
        <v>44</v>
      </c>
      <c r="Z127" s="8"/>
      <c r="AA127" s="5"/>
      <c r="AB127" s="5"/>
      <c r="AC127" s="5">
        <v>2011</v>
      </c>
      <c r="AD127" s="6">
        <f t="shared" si="3"/>
        <v>2016</v>
      </c>
      <c r="AE127" s="8" t="s">
        <v>43</v>
      </c>
      <c r="AF127" s="5" t="s">
        <v>43</v>
      </c>
      <c r="AG127" s="17">
        <v>2013</v>
      </c>
      <c r="AH127" s="9">
        <f t="shared" si="4"/>
        <v>2024</v>
      </c>
      <c r="AI127" s="9"/>
    </row>
    <row r="128" spans="2:35" ht="15" x14ac:dyDescent="0.2">
      <c r="B128" s="5">
        <v>2015</v>
      </c>
      <c r="C128" s="5" t="s">
        <v>34</v>
      </c>
      <c r="D128" s="5">
        <v>1284</v>
      </c>
      <c r="E128" s="6">
        <v>265</v>
      </c>
      <c r="F128" s="6">
        <v>1</v>
      </c>
      <c r="G128" s="5" t="s">
        <v>98</v>
      </c>
      <c r="H128" s="5" t="s">
        <v>180</v>
      </c>
      <c r="I128" s="5" t="s">
        <v>100</v>
      </c>
      <c r="J128" s="5" t="s">
        <v>166</v>
      </c>
      <c r="K128" s="6">
        <v>616</v>
      </c>
      <c r="L128" s="5" t="s">
        <v>39</v>
      </c>
      <c r="M128" s="6">
        <v>3</v>
      </c>
      <c r="N128" s="6">
        <v>12</v>
      </c>
      <c r="O128" s="6">
        <v>1998</v>
      </c>
      <c r="P128" s="6">
        <v>300</v>
      </c>
      <c r="Q128" s="6">
        <v>8</v>
      </c>
      <c r="R128" s="5" t="s">
        <v>40</v>
      </c>
      <c r="S128" s="5" t="s">
        <v>47</v>
      </c>
      <c r="T128" s="5" t="s">
        <v>318</v>
      </c>
      <c r="U128" s="8" t="s">
        <v>39</v>
      </c>
      <c r="V128" s="9" t="s">
        <v>42</v>
      </c>
      <c r="W128" s="5">
        <v>2015</v>
      </c>
      <c r="X128" s="8" t="s">
        <v>44</v>
      </c>
      <c r="Y128" s="8" t="s">
        <v>44</v>
      </c>
      <c r="Z128" s="5"/>
      <c r="AA128" s="5"/>
      <c r="AB128" s="5"/>
      <c r="AC128" s="5">
        <v>2011</v>
      </c>
      <c r="AD128" s="6">
        <f t="shared" si="3"/>
        <v>2016</v>
      </c>
      <c r="AE128" s="8" t="s">
        <v>43</v>
      </c>
      <c r="AF128" s="5" t="s">
        <v>43</v>
      </c>
      <c r="AG128" s="5">
        <v>2010</v>
      </c>
      <c r="AH128" s="9">
        <f t="shared" si="4"/>
        <v>2021</v>
      </c>
      <c r="AI128" s="9"/>
    </row>
    <row r="129" spans="2:35" ht="15" x14ac:dyDescent="0.2">
      <c r="B129" s="5">
        <v>2015</v>
      </c>
      <c r="C129" s="5" t="s">
        <v>34</v>
      </c>
      <c r="D129" s="5">
        <v>1284</v>
      </c>
      <c r="E129" s="6">
        <v>60</v>
      </c>
      <c r="F129" s="6">
        <v>1</v>
      </c>
      <c r="G129" s="5" t="s">
        <v>35</v>
      </c>
      <c r="H129" s="5" t="s">
        <v>181</v>
      </c>
      <c r="I129" s="5" t="s">
        <v>37</v>
      </c>
      <c r="J129" s="5" t="s">
        <v>14</v>
      </c>
      <c r="K129" s="5">
        <v>65</v>
      </c>
      <c r="L129" s="5" t="s">
        <v>39</v>
      </c>
      <c r="M129" s="5">
        <v>2</v>
      </c>
      <c r="N129" s="6">
        <v>6</v>
      </c>
      <c r="O129" s="5">
        <v>1997</v>
      </c>
      <c r="P129" s="6">
        <v>140</v>
      </c>
      <c r="Q129" s="5">
        <v>0</v>
      </c>
      <c r="R129" s="5" t="s">
        <v>44</v>
      </c>
      <c r="S129" s="5" t="s">
        <v>47</v>
      </c>
      <c r="T129" s="5" t="s">
        <v>319</v>
      </c>
      <c r="U129" s="5" t="s">
        <v>39</v>
      </c>
      <c r="V129" s="9" t="s">
        <v>42</v>
      </c>
      <c r="W129" s="5">
        <v>2015</v>
      </c>
      <c r="X129" s="8" t="s">
        <v>44</v>
      </c>
      <c r="Y129" s="8" t="s">
        <v>44</v>
      </c>
      <c r="Z129" s="5"/>
      <c r="AA129" s="15"/>
      <c r="AB129" s="15"/>
      <c r="AC129" s="5">
        <v>2011</v>
      </c>
      <c r="AD129" s="6">
        <f t="shared" si="3"/>
        <v>2016</v>
      </c>
      <c r="AE129" s="8" t="s">
        <v>43</v>
      </c>
      <c r="AF129" s="5" t="s">
        <v>43</v>
      </c>
      <c r="AG129" s="5">
        <v>2010</v>
      </c>
      <c r="AH129" s="9">
        <f t="shared" si="4"/>
        <v>2021</v>
      </c>
      <c r="AI129" s="9"/>
    </row>
    <row r="130" spans="2:35" ht="45" x14ac:dyDescent="0.2">
      <c r="B130" s="5">
        <v>2015</v>
      </c>
      <c r="C130" s="5" t="s">
        <v>34</v>
      </c>
      <c r="D130" s="5">
        <v>1284</v>
      </c>
      <c r="E130" s="6">
        <v>2374</v>
      </c>
      <c r="F130" s="6">
        <v>1</v>
      </c>
      <c r="G130" s="5" t="s">
        <v>35</v>
      </c>
      <c r="H130" s="5">
        <v>82</v>
      </c>
      <c r="I130" s="5" t="s">
        <v>55</v>
      </c>
      <c r="J130" s="5" t="s">
        <v>14</v>
      </c>
      <c r="K130" s="5">
        <v>72</v>
      </c>
      <c r="L130" s="5" t="s">
        <v>46</v>
      </c>
      <c r="M130" s="5">
        <v>4</v>
      </c>
      <c r="N130" s="6">
        <v>3</v>
      </c>
      <c r="O130" s="5">
        <v>2010</v>
      </c>
      <c r="P130" s="6">
        <v>156</v>
      </c>
      <c r="Q130" s="5">
        <v>0</v>
      </c>
      <c r="R130" s="5" t="s">
        <v>44</v>
      </c>
      <c r="S130" s="5" t="s">
        <v>53</v>
      </c>
      <c r="T130" s="5" t="s">
        <v>320</v>
      </c>
      <c r="U130" s="5" t="s">
        <v>39</v>
      </c>
      <c r="V130" s="9" t="s">
        <v>42</v>
      </c>
      <c r="W130" s="5">
        <v>2015</v>
      </c>
      <c r="X130" s="8" t="s">
        <v>44</v>
      </c>
      <c r="Y130" s="8" t="s">
        <v>44</v>
      </c>
      <c r="Z130" s="5"/>
      <c r="AA130" s="15"/>
      <c r="AB130" s="15"/>
      <c r="AC130" s="5"/>
      <c r="AD130" s="6">
        <f>IF(V130="L-1",O130+3,O130+5)</f>
        <v>2015</v>
      </c>
      <c r="AE130" s="8" t="s">
        <v>43</v>
      </c>
      <c r="AF130" s="5" t="s">
        <v>43</v>
      </c>
      <c r="AG130" s="5"/>
      <c r="AH130" s="9">
        <f>IF(V130="L-1",O130+6,(IF(V130="L-2",O130+11,"NR")))</f>
        <v>2021</v>
      </c>
      <c r="AI130" s="10" t="s">
        <v>72</v>
      </c>
    </row>
  </sheetData>
  <printOptions horizontalCentered="1" gridLines="1"/>
  <pageMargins left="0.7" right="0.7" top="0.75" bottom="0.75" header="0.3" footer="0.3"/>
  <pageSetup paperSize="17" scale="57" fitToHeight="0" orientation="landscape" verticalDpi="300" r:id="rId1"/>
  <headerFooter alignWithMargins="0">
    <oddHeader>&amp;C&amp;"Arial,Bold"&amp;14 W &amp;&amp; T OFFSHORE, INC.
2015 OSTS</oddHeader>
    <oddFooter>&amp;L&amp;F&amp;CPage &amp;P of &amp;N&amp;R&amp;D</oddFooter>
  </headerFooter>
  <rowBreaks count="2" manualBreakCount="2">
    <brk id="43" min="1" max="34" man="1"/>
    <brk id="91" min="1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CC819E00D9E94AAB6F6D0EE37EC90C" ma:contentTypeVersion="2" ma:contentTypeDescription="Create a new document." ma:contentTypeScope="" ma:versionID="f98d0d3b570c76b58519dc811b51cb9e">
  <xsd:schema xmlns:xsd="http://www.w3.org/2001/XMLSchema" xmlns:xs="http://www.w3.org/2001/XMLSchema" xmlns:p="http://schemas.microsoft.com/office/2006/metadata/properties" xmlns:ns2="a439c96b-b837-42ce-a7c9-7fdd814afcf3" targetNamespace="http://schemas.microsoft.com/office/2006/metadata/properties" ma:root="true" ma:fieldsID="7e9789d8816ba6ea2e77386b7222b05c" ns2:_="">
    <xsd:import namespace="a439c96b-b837-42ce-a7c9-7fdd814afc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9c96b-b837-42ce-a7c9-7fdd814afc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8E9C5-4B95-4571-AC45-D484420B9227}">
  <ds:schemaRefs>
    <ds:schemaRef ds:uri="http://purl.org/dc/elements/1.1/"/>
    <ds:schemaRef ds:uri="a439c96b-b837-42ce-a7c9-7fdd814afcf3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5B604-C8A3-437A-B867-6A9CD0F7F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9c96b-b837-42ce-a7c9-7fdd814af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534F-3A94-4688-8176-12CB6DA8E4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Characteristic Data</vt:lpstr>
      <vt:lpstr>OSTS</vt:lpstr>
      <vt:lpstr>OSTS!Area_de_impressao</vt:lpstr>
      <vt:lpstr>OSTS!Titulos_de_impressao</vt:lpstr>
    </vt:vector>
  </TitlesOfParts>
  <Company>W&amp;T Offshore,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Murphy</dc:creator>
  <cp:lastModifiedBy>Tiago Chilanti</cp:lastModifiedBy>
  <cp:lastPrinted>2015-10-29T13:49:46Z</cp:lastPrinted>
  <dcterms:created xsi:type="dcterms:W3CDTF">2015-10-14T19:53:00Z</dcterms:created>
  <dcterms:modified xsi:type="dcterms:W3CDTF">2016-11-03T15:28:00Z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0x0101003ECC819E00D9E94AAB6F6D0EE37EC90C</vt:lpwstr>
  </property>
</Properties>
</file>